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2" activeTab="1"/>
  </bookViews>
  <sheets>
    <sheet name="Zbirna ponuda" sheetId="1" r:id="rId1"/>
    <sheet name="Specifikacija SM" sheetId="2" r:id="rId2"/>
  </sheets>
  <definedNames>
    <definedName name="_xlnm._FilterDatabase" localSheetId="1" hidden="1">'Specifikacija SM'!$A$1:$J$33</definedName>
  </definedNames>
  <calcPr fullCalcOnLoad="1"/>
</workbook>
</file>

<file path=xl/sharedStrings.xml><?xml version="1.0" encoding="utf-8"?>
<sst xmlns="http://schemas.openxmlformats.org/spreadsheetml/2006/main" count="129" uniqueCount="92">
  <si>
    <t>Grupa</t>
  </si>
  <si>
    <t>Naziv</t>
  </si>
  <si>
    <t>JM</t>
  </si>
  <si>
    <t>Količina</t>
  </si>
  <si>
    <t>Vrednost bez PDV-a</t>
  </si>
  <si>
    <t>Vrednost sa PDV-om</t>
  </si>
  <si>
    <t>ALKOHOL MEDICINSKI 96% 1L</t>
  </si>
  <si>
    <t>LIT</t>
  </si>
  <si>
    <t>ASEPSOL-ANTI SEPSOL 5% 1L</t>
  </si>
  <si>
    <t>Kom</t>
  </si>
  <si>
    <t>ATRAUMAT. IGLE SILK-POLIVINIL I SL.(NEABSORBNE) 2</t>
  </si>
  <si>
    <t>ATRAUMAT. IGLE SILK-POLIVINIL I SL.(NEABSORBNE) 3</t>
  </si>
  <si>
    <t>ATRAUMAT. IGLE SILK-POLIVINIL I SL.(NEABSORBNE) 4</t>
  </si>
  <si>
    <t>BENZIN MEDECINSKI 1l</t>
  </si>
  <si>
    <t>lit</t>
  </si>
  <si>
    <t>DEZDERMAN 1L</t>
  </si>
  <si>
    <t>Kapi za oči Atropin Sulfat 0,5% 5g</t>
  </si>
  <si>
    <t>Kapi za oči Atropin Sulfat 1% 5g</t>
  </si>
  <si>
    <t>Kapi za oči Ciklopentolat - Hidrohlorid 0,5% 10g</t>
  </si>
  <si>
    <t>Kapi za oči Ciklopentolat - Hidrohlorid 1% 10g</t>
  </si>
  <si>
    <t>Kapi za oči Fenilefrin - Hidrohlorid 2,5% 10g</t>
  </si>
  <si>
    <t>Kapi za oči Hipromeloza 2% 10g (Metocel)</t>
  </si>
  <si>
    <t>Kapi za oči Homatropin - Hidrobromid 1% 10g</t>
  </si>
  <si>
    <t>Kapi za oči Tetrakain - Hidrohlorid 0,5% 10g</t>
  </si>
  <si>
    <t>Kapi za oči Tropikamid 1% 10g (FM IV)</t>
  </si>
  <si>
    <t>KATETER FOLI 16 FR/ch</t>
  </si>
  <si>
    <t>KATETER FOLI 18 FR/ch</t>
  </si>
  <si>
    <t>KATETER FOLI 20 FR/ch</t>
  </si>
  <si>
    <t>KATETER FOLI 22 FR/ch</t>
  </si>
  <si>
    <t>KESA ZA URIN 2l</t>
  </si>
  <si>
    <t>PARAFIN PLOČE</t>
  </si>
  <si>
    <t>KG.</t>
  </si>
  <si>
    <t>PAK</t>
  </si>
  <si>
    <t>Sterilna Plastična čaša za uzorkovanje urina sa poklopcem 1dl</t>
  </si>
  <si>
    <t>ŠPATULA DRVENA / 100 KOM. /</t>
  </si>
  <si>
    <t>Partija</t>
  </si>
  <si>
    <t>UKUPNO</t>
  </si>
  <si>
    <t>Proizvođač</t>
  </si>
  <si>
    <t>Jedinična cena bez PDV-a</t>
  </si>
  <si>
    <t>Jedinična cena sa PDV-om</t>
  </si>
  <si>
    <t>Ukupna vrednost bez PDV-a</t>
  </si>
  <si>
    <t>Ukupna vrednost sa PDV-om</t>
  </si>
  <si>
    <t>Dom zdravlja "dr Milorad - Mika Pavlović"</t>
  </si>
  <si>
    <t>Srpskocrkvena 5</t>
  </si>
  <si>
    <t>22320 Inđija</t>
  </si>
  <si>
    <t>Naziv ponuđača:</t>
  </si>
  <si>
    <t>PIB:</t>
  </si>
  <si>
    <t>MB:</t>
  </si>
  <si>
    <t>Rok važenja ponude</t>
  </si>
  <si>
    <t>Датум:</t>
  </si>
  <si>
    <t>Datum:</t>
  </si>
  <si>
    <t>Potpris Ponuđača</t>
  </si>
  <si>
    <t>.</t>
  </si>
  <si>
    <t>kom</t>
  </si>
  <si>
    <t>Fluorescein natrijum trake N LX</t>
  </si>
  <si>
    <t>PVC Bočica 20ml sa čepom</t>
  </si>
  <si>
    <t>KRAMEROVE ŠINE 1000X100 - obložene</t>
  </si>
  <si>
    <t>KRAMEROVE ŠINE 500X60 - obložene</t>
  </si>
  <si>
    <t>Kondomi A¨144</t>
  </si>
  <si>
    <t>kut</t>
  </si>
  <si>
    <t>TOPLOMER DIGITALNI - baždareni</t>
  </si>
  <si>
    <t>USNICI-TUBUSI /28mm - 30mm - 32mm/</t>
  </si>
  <si>
    <t>SKALPEL NOŽIĆ N 20 - 22 A 100 kom.</t>
  </si>
  <si>
    <t>Структура цене и упутство како да се попуни:</t>
  </si>
  <si>
    <t>у колони 5 уписати јединичну цену без пдв-а за сваку ставку у партији за коју се подноси понуда;</t>
  </si>
  <si>
    <t>у колони 6 уписати јединичну цену са пдв-ом за сваку ставку у партији за коју се подноси понуда;</t>
  </si>
  <si>
    <t>у колони 7 се аутоматски множи колона 4 - количине са колоном 5 - јед.цена без пдв-а;</t>
  </si>
  <si>
    <t>у колони 8 se аутоматски множи колона 4-количине са колоном 6- јед.цена са пдв-ом;</t>
  </si>
  <si>
    <t>у колони 9 уписати произвођача;</t>
  </si>
  <si>
    <t>Broj rešenja (dоzvole za stavljanje u promet leka ili med. Sr. Ili dokaz o adekvatnosti kv. Za nem. Sr</t>
  </si>
  <si>
    <t>у колони 10 уписати број решења дозволе за стављање у промет лека или мед.ср. Или доказ о адекватностиквалитета</t>
  </si>
  <si>
    <t>ukupno</t>
  </si>
  <si>
    <t>у колони 11 уписати рок испоруке у данима</t>
  </si>
  <si>
    <t>LEUKOPLAST 50mmx5m -flaster na platnu</t>
  </si>
  <si>
    <t>ŠTAPIĆI ZA BRIS NESTERILNI  BEZ NAMOTAJA  A100 KOM</t>
  </si>
  <si>
    <t xml:space="preserve">Kapi za oči Homatropin 2% </t>
  </si>
  <si>
    <t>TUBUSI ENDOTRAHEALNI 7.0</t>
  </si>
  <si>
    <t>TUBUSI ENDOTRAHEALNI 8.0</t>
  </si>
  <si>
    <t>TUBUSI ENDOTRAHEALNI  5.0</t>
  </si>
  <si>
    <t>TUBUSI ENDOTRAHEALNI  6.0</t>
  </si>
  <si>
    <t>TUBUSI ENDOTRAHEALNI 5.0</t>
  </si>
  <si>
    <t>TUBUSI ENDOTRAHEALNI 6.0</t>
  </si>
  <si>
    <t>Posuda za sputum PVC 30 ml za sluzbu ATD</t>
  </si>
  <si>
    <t xml:space="preserve">          Rok plaćanja 90 dana od dana ispostavljanja fakture</t>
  </si>
  <si>
    <t>Понуда се даје за све ставке из понуде за назанчене количине у оквиру партије за коју се подноси понуда .</t>
  </si>
  <si>
    <t>Понуђач је обавезан да попуни све ставке ( елементе) у обрасцу понуде у оквиру партије за коју се подноси понуда у супротном понуда ће бити одбијена као неприхватљива.</t>
  </si>
  <si>
    <t>Наручилац задржава право да у периоду набавке може мењати количине добара наведене у спецификацији за ± 5%.</t>
  </si>
  <si>
    <t>Понуђач</t>
  </si>
  <si>
    <t>Rok isporuke u danima</t>
  </si>
  <si>
    <t>Broj: 01.5-6-8/2020</t>
  </si>
  <si>
    <t>datum: 13.05.2020</t>
  </si>
  <si>
    <t>IZMENJEN PRILOG 1 : Ponuda za javnu nabavku  PPBOPZPP br: 6/2020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</si>
</sst>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1A]dddd\,\ d\.\ mmmm\ yyyy"/>
    <numFmt numFmtId="178" formatCode="[$-241A]dd\.\ mmmm\ yyyy"/>
    <numFmt numFmtId="179" formatCode="_-* #,##0.00&quot; &quot;&quot; &quot;_-;\-* #,##0.00&quot; &quot;&quot; &quot;_-;_-* &quot;-&quot;??&quot; &quot;&quot; &quot;_-;_-@_-"/>
    <numFmt numFmtId="180" formatCode="#,##0.00&quot;Din.&quot;"/>
    <numFmt numFmtId="181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55" fillId="0" borderId="0" xfId="53" applyFont="1" applyAlignment="1" applyProtection="1">
      <alignment/>
      <protection/>
    </xf>
    <xf numFmtId="0" fontId="3" fillId="0" borderId="0" xfId="57" applyFont="1" applyProtection="1">
      <alignment/>
      <protection locked="0"/>
    </xf>
    <xf numFmtId="14" fontId="6" fillId="0" borderId="10" xfId="57" applyNumberFormat="1" applyFont="1" applyBorder="1" applyProtection="1">
      <alignment/>
      <protection locked="0"/>
    </xf>
    <xf numFmtId="2" fontId="3" fillId="0" borderId="0" xfId="57" applyNumberFormat="1" applyFont="1" applyAlignment="1" applyProtection="1">
      <alignment horizontal="right"/>
      <protection locked="0"/>
    </xf>
    <xf numFmtId="0" fontId="6" fillId="0" borderId="0" xfId="57" applyFont="1" applyProtection="1">
      <alignment/>
      <protection locked="0"/>
    </xf>
    <xf numFmtId="0" fontId="2" fillId="0" borderId="0" xfId="57" applyFill="1">
      <alignment/>
      <protection/>
    </xf>
    <xf numFmtId="0" fontId="2" fillId="0" borderId="11" xfId="57" applyFont="1" applyFill="1" applyBorder="1" applyAlignment="1">
      <alignment/>
      <protection/>
    </xf>
    <xf numFmtId="0" fontId="2" fillId="0" borderId="0" xfId="57" applyFill="1" applyBorder="1">
      <alignment/>
      <protection/>
    </xf>
    <xf numFmtId="4" fontId="2" fillId="0" borderId="11" xfId="57" applyNumberFormat="1" applyFill="1" applyBorder="1">
      <alignment/>
      <protection/>
    </xf>
    <xf numFmtId="0" fontId="5" fillId="0" borderId="11" xfId="57" applyFont="1" applyFill="1" applyBorder="1" applyProtection="1">
      <alignment/>
      <protection locked="0"/>
    </xf>
    <xf numFmtId="1" fontId="5" fillId="0" borderId="11" xfId="57" applyNumberFormat="1" applyFont="1" applyFill="1" applyBorder="1" applyProtection="1">
      <alignment/>
      <protection locked="0"/>
    </xf>
    <xf numFmtId="49" fontId="5" fillId="0" borderId="11" xfId="57" applyNumberFormat="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2" fillId="0" borderId="0" xfId="57" applyFont="1" applyFill="1" applyAlignment="1">
      <alignment horizontal="right"/>
      <protection/>
    </xf>
    <xf numFmtId="0" fontId="2" fillId="0" borderId="10" xfId="57" applyFill="1" applyBorder="1" applyProtection="1">
      <alignment/>
      <protection locked="0"/>
    </xf>
    <xf numFmtId="9" fontId="3" fillId="0" borderId="10" xfId="62" applyFont="1" applyBorder="1" applyAlignment="1" applyProtection="1">
      <alignment vertical="center"/>
      <protection locked="0"/>
    </xf>
    <xf numFmtId="0" fontId="2" fillId="0" borderId="0" xfId="57" applyFill="1" applyProtection="1">
      <alignment/>
      <protection locked="0"/>
    </xf>
    <xf numFmtId="0" fontId="2" fillId="0" borderId="0" xfId="57" applyProtection="1">
      <alignment/>
      <protection locked="0"/>
    </xf>
    <xf numFmtId="9" fontId="3" fillId="0" borderId="0" xfId="62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horizontal="center" vertical="center" textRotation="90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0" borderId="11" xfId="0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wrapText="1"/>
      <protection/>
    </xf>
    <xf numFmtId="3" fontId="56" fillId="0" borderId="11" xfId="0" applyNumberFormat="1" applyFont="1" applyFill="1" applyBorder="1" applyAlignment="1" applyProtection="1">
      <alignment horizontal="center" vertical="center"/>
      <protection/>
    </xf>
    <xf numFmtId="4" fontId="56" fillId="0" borderId="11" xfId="0" applyNumberFormat="1" applyFont="1" applyFill="1" applyBorder="1" applyAlignment="1" applyProtection="1">
      <alignment/>
      <protection locked="0"/>
    </xf>
    <xf numFmtId="4" fontId="56" fillId="0" borderId="11" xfId="0" applyNumberFormat="1" applyFont="1" applyFill="1" applyBorder="1" applyAlignment="1" applyProtection="1">
      <alignment vertical="center"/>
      <protection locked="0"/>
    </xf>
    <xf numFmtId="0" fontId="56" fillId="0" borderId="11" xfId="0" applyNumberFormat="1" applyFont="1" applyFill="1" applyBorder="1" applyAlignment="1" applyProtection="1">
      <alignment/>
      <protection locked="0"/>
    </xf>
    <xf numFmtId="0" fontId="58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Alignment="1">
      <alignment vertical="center"/>
    </xf>
    <xf numFmtId="0" fontId="8" fillId="0" borderId="11" xfId="0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>
      <alignment horizontal="center" vertical="center"/>
    </xf>
    <xf numFmtId="49" fontId="56" fillId="0" borderId="0" xfId="58" applyNumberFormat="1" applyFont="1" applyFill="1" applyBorder="1">
      <alignment/>
      <protection/>
    </xf>
    <xf numFmtId="0" fontId="8" fillId="0" borderId="0" xfId="58" applyFont="1" applyFill="1" applyBorder="1" applyAlignment="1">
      <alignment horizontal="center" vertical="center"/>
      <protection/>
    </xf>
    <xf numFmtId="4" fontId="56" fillId="0" borderId="0" xfId="58" applyNumberFormat="1" applyFont="1" applyFill="1" applyBorder="1">
      <alignment/>
      <protection/>
    </xf>
    <xf numFmtId="4" fontId="56" fillId="0" borderId="0" xfId="58" applyNumberFormat="1" applyFont="1" applyFill="1" applyBorder="1" applyAlignment="1">
      <alignment vertical="center"/>
      <protection/>
    </xf>
    <xf numFmtId="0" fontId="60" fillId="0" borderId="0" xfId="58" applyNumberFormat="1" applyFont="1" applyFill="1" applyBorder="1">
      <alignment/>
      <protection/>
    </xf>
    <xf numFmtId="4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0" fontId="5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57" applyFont="1" applyFill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6" fillId="0" borderId="0" xfId="0" applyFont="1" applyFill="1" applyAlignment="1" applyProtection="1">
      <alignment wrapText="1"/>
      <protection locked="0"/>
    </xf>
    <xf numFmtId="0" fontId="59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 applyProtection="1">
      <alignment/>
      <protection/>
    </xf>
    <xf numFmtId="0" fontId="56" fillId="0" borderId="0" xfId="0" applyFont="1" applyFill="1" applyAlignment="1">
      <alignment horizontal="left" wrapText="1"/>
    </xf>
    <xf numFmtId="0" fontId="56" fillId="0" borderId="0" xfId="0" applyFont="1" applyFill="1" applyAlignment="1">
      <alignment wrapText="1"/>
    </xf>
    <xf numFmtId="0" fontId="56" fillId="13" borderId="11" xfId="0" applyFont="1" applyFill="1" applyBorder="1" applyAlignment="1" applyProtection="1">
      <alignment/>
      <protection/>
    </xf>
    <xf numFmtId="0" fontId="60" fillId="13" borderId="11" xfId="0" applyFont="1" applyFill="1" applyBorder="1" applyAlignment="1" applyProtection="1">
      <alignment wrapText="1"/>
      <protection/>
    </xf>
    <xf numFmtId="3" fontId="56" fillId="13" borderId="11" xfId="0" applyNumberFormat="1" applyFont="1" applyFill="1" applyBorder="1" applyAlignment="1" applyProtection="1">
      <alignment horizontal="center" vertical="center"/>
      <protection/>
    </xf>
    <xf numFmtId="4" fontId="56" fillId="13" borderId="11" xfId="0" applyNumberFormat="1" applyFont="1" applyFill="1" applyBorder="1" applyAlignment="1" applyProtection="1">
      <alignment vertical="center"/>
      <protection locked="0"/>
    </xf>
    <xf numFmtId="0" fontId="56" fillId="13" borderId="11" xfId="0" applyNumberFormat="1" applyFont="1" applyFill="1" applyBorder="1" applyAlignment="1" applyProtection="1">
      <alignment/>
      <protection locked="0"/>
    </xf>
    <xf numFmtId="0" fontId="58" fillId="13" borderId="11" xfId="0" applyNumberFormat="1" applyFont="1" applyFill="1" applyBorder="1" applyAlignment="1" applyProtection="1">
      <alignment/>
      <protection locked="0"/>
    </xf>
    <xf numFmtId="0" fontId="56" fillId="13" borderId="11" xfId="0" applyFont="1" applyFill="1" applyBorder="1" applyAlignment="1" applyProtection="1">
      <alignment wrapText="1"/>
      <protection/>
    </xf>
    <xf numFmtId="4" fontId="56" fillId="13" borderId="11" xfId="0" applyNumberFormat="1" applyFont="1" applyFill="1" applyBorder="1" applyAlignment="1" applyProtection="1">
      <alignment/>
      <protection locked="0"/>
    </xf>
    <xf numFmtId="49" fontId="56" fillId="13" borderId="11" xfId="58" applyNumberFormat="1" applyFont="1" applyFill="1" applyBorder="1">
      <alignment/>
      <protection/>
    </xf>
    <xf numFmtId="0" fontId="8" fillId="13" borderId="11" xfId="58" applyFont="1" applyFill="1" applyBorder="1" applyAlignment="1">
      <alignment horizontal="center" vertical="center"/>
      <protection/>
    </xf>
    <xf numFmtId="0" fontId="60" fillId="13" borderId="11" xfId="58" applyNumberFormat="1" applyFont="1" applyFill="1" applyBorder="1" applyProtection="1">
      <alignment/>
      <protection locked="0"/>
    </xf>
    <xf numFmtId="0" fontId="56" fillId="13" borderId="11" xfId="0" applyFont="1" applyFill="1" applyBorder="1" applyAlignment="1">
      <alignment horizontal="center"/>
    </xf>
    <xf numFmtId="0" fontId="2" fillId="0" borderId="0" xfId="57" applyFont="1" applyFill="1" applyAlignment="1" applyProtection="1">
      <alignment horizontal="center"/>
      <protection locked="0"/>
    </xf>
    <xf numFmtId="4" fontId="56" fillId="0" borderId="11" xfId="0" applyNumberFormat="1" applyFont="1" applyFill="1" applyBorder="1" applyAlignment="1" applyProtection="1">
      <alignment/>
      <protection/>
    </xf>
    <xf numFmtId="4" fontId="56" fillId="13" borderId="11" xfId="0" applyNumberFormat="1" applyFont="1" applyFill="1" applyBorder="1" applyAlignment="1" applyProtection="1">
      <alignment vertical="center"/>
      <protection/>
    </xf>
    <xf numFmtId="4" fontId="56" fillId="0" borderId="11" xfId="0" applyNumberFormat="1" applyFont="1" applyFill="1" applyBorder="1" applyAlignment="1" applyProtection="1">
      <alignment vertical="center"/>
      <protection/>
    </xf>
    <xf numFmtId="4" fontId="56" fillId="13" borderId="11" xfId="0" applyNumberFormat="1" applyFont="1" applyFill="1" applyBorder="1" applyAlignment="1" applyProtection="1">
      <alignment/>
      <protection/>
    </xf>
    <xf numFmtId="4" fontId="60" fillId="13" borderId="11" xfId="58" applyNumberFormat="1" applyFont="1" applyFill="1" applyBorder="1" applyProtection="1">
      <alignment/>
      <protection/>
    </xf>
    <xf numFmtId="0" fontId="56" fillId="0" borderId="11" xfId="0" applyFont="1" applyFill="1" applyBorder="1" applyAlignment="1" applyProtection="1">
      <alignment wrapText="1"/>
      <protection locked="0"/>
    </xf>
    <xf numFmtId="0" fontId="60" fillId="0" borderId="11" xfId="58" applyNumberFormat="1" applyFont="1" applyFill="1" applyBorder="1" applyProtection="1">
      <alignment/>
      <protection locked="0"/>
    </xf>
    <xf numFmtId="0" fontId="7" fillId="13" borderId="11" xfId="57" applyFont="1" applyFill="1" applyBorder="1" applyAlignment="1">
      <alignment/>
      <protection/>
    </xf>
    <xf numFmtId="4" fontId="7" fillId="13" borderId="11" xfId="57" applyNumberFormat="1" applyFont="1" applyFill="1" applyBorder="1">
      <alignment/>
      <protection/>
    </xf>
    <xf numFmtId="0" fontId="2" fillId="13" borderId="11" xfId="57" applyFont="1" applyFill="1" applyBorder="1" applyAlignment="1">
      <alignment/>
      <protection/>
    </xf>
    <xf numFmtId="0" fontId="2" fillId="13" borderId="11" xfId="57" applyFill="1" applyBorder="1" applyAlignment="1">
      <alignment horizontal="center" vertical="center" wrapText="1"/>
      <protection/>
    </xf>
    <xf numFmtId="4" fontId="59" fillId="0" borderId="12" xfId="58" applyNumberFormat="1" applyFont="1" applyFill="1" applyBorder="1">
      <alignment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2" fontId="0" fillId="0" borderId="11" xfId="0" applyNumberFormat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wrapText="1"/>
      <protection/>
    </xf>
    <xf numFmtId="49" fontId="56" fillId="13" borderId="11" xfId="58" applyNumberFormat="1" applyFont="1" applyFill="1" applyBorder="1" applyAlignment="1">
      <alignment wrapText="1"/>
      <protection/>
    </xf>
    <xf numFmtId="0" fontId="8" fillId="13" borderId="11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 wrapText="1"/>
      <protection/>
    </xf>
    <xf numFmtId="0" fontId="62" fillId="0" borderId="11" xfId="0" applyFont="1" applyFill="1" applyBorder="1" applyAlignment="1">
      <alignment wrapText="1"/>
    </xf>
    <xf numFmtId="0" fontId="62" fillId="0" borderId="11" xfId="0" applyFont="1" applyFill="1" applyBorder="1" applyAlignment="1">
      <alignment/>
    </xf>
    <xf numFmtId="0" fontId="9" fillId="13" borderId="11" xfId="0" applyNumberFormat="1" applyFont="1" applyFill="1" applyBorder="1" applyAlignment="1" applyProtection="1">
      <alignment/>
      <protection locked="0"/>
    </xf>
    <xf numFmtId="0" fontId="0" fillId="13" borderId="11" xfId="0" applyFill="1" applyBorder="1" applyAlignment="1" applyProtection="1">
      <alignment/>
      <protection/>
    </xf>
    <xf numFmtId="0" fontId="62" fillId="13" borderId="11" xfId="0" applyFont="1" applyFill="1" applyBorder="1" applyAlignment="1">
      <alignment wrapText="1"/>
    </xf>
    <xf numFmtId="0" fontId="62" fillId="13" borderId="11" xfId="0" applyFont="1" applyFill="1" applyBorder="1" applyAlignment="1">
      <alignment/>
    </xf>
    <xf numFmtId="0" fontId="56" fillId="0" borderId="11" xfId="0" applyFont="1" applyFill="1" applyBorder="1" applyAlignment="1" applyProtection="1">
      <alignment vertical="center"/>
      <protection locked="0"/>
    </xf>
    <xf numFmtId="0" fontId="8" fillId="13" borderId="11" xfId="0" applyFont="1" applyFill="1" applyBorder="1" applyAlignment="1" applyProtection="1">
      <alignment vertical="center"/>
      <protection locked="0"/>
    </xf>
    <xf numFmtId="3" fontId="56" fillId="13" borderId="11" xfId="0" applyNumberFormat="1" applyFont="1" applyFill="1" applyBorder="1" applyAlignment="1" applyProtection="1">
      <alignment horizontal="center" vertical="center"/>
      <protection locked="0"/>
    </xf>
    <xf numFmtId="0" fontId="59" fillId="13" borderId="14" xfId="0" applyFont="1" applyFill="1" applyBorder="1" applyAlignment="1" applyProtection="1">
      <alignment vertical="center"/>
      <protection/>
    </xf>
    <xf numFmtId="0" fontId="59" fillId="13" borderId="14" xfId="0" applyFont="1" applyFill="1" applyBorder="1" applyAlignment="1" applyProtection="1">
      <alignment horizontal="center" vertical="center"/>
      <protection/>
    </xf>
    <xf numFmtId="0" fontId="59" fillId="13" borderId="12" xfId="0" applyFont="1" applyFill="1" applyBorder="1" applyAlignment="1" applyProtection="1">
      <alignment vertical="center"/>
      <protection/>
    </xf>
    <xf numFmtId="0" fontId="63" fillId="13" borderId="11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4" fillId="34" borderId="11" xfId="57" applyFont="1" applyFill="1" applyBorder="1" applyAlignment="1">
      <alignment horizontal="center"/>
      <protection/>
    </xf>
    <xf numFmtId="0" fontId="2" fillId="0" borderId="0" xfId="57" applyFont="1" applyFill="1" applyAlignment="1" applyProtection="1">
      <alignment horizontal="left"/>
      <protection locked="0"/>
    </xf>
    <xf numFmtId="0" fontId="2" fillId="0" borderId="0" xfId="57" applyFont="1" applyFill="1" applyAlignment="1" applyProtection="1">
      <alignment horizontal="center"/>
      <protection locked="0"/>
    </xf>
    <xf numFmtId="0" fontId="2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center"/>
      <protection/>
    </xf>
    <xf numFmtId="0" fontId="56" fillId="0" borderId="0" xfId="0" applyFont="1" applyFill="1" applyAlignment="1">
      <alignment horizontal="left" wrapText="1"/>
    </xf>
    <xf numFmtId="0" fontId="59" fillId="0" borderId="15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56" fillId="13" borderId="15" xfId="0" applyFont="1" applyFill="1" applyBorder="1" applyAlignment="1" applyProtection="1">
      <alignment horizontal="center" vertical="center" wrapText="1"/>
      <protection locked="0"/>
    </xf>
    <xf numFmtId="0" fontId="56" fillId="13" borderId="12" xfId="0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Fill="1" applyBorder="1" applyAlignment="1">
      <alignment horizontal="center" vertical="center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56" fillId="13" borderId="15" xfId="0" applyFont="1" applyFill="1" applyBorder="1" applyAlignment="1" applyProtection="1">
      <alignment horizontal="center" vertical="center"/>
      <protection locked="0"/>
    </xf>
    <xf numFmtId="0" fontId="56" fillId="13" borderId="14" xfId="0" applyFont="1" applyFill="1" applyBorder="1" applyAlignment="1" applyProtection="1">
      <alignment horizontal="center" vertical="center"/>
      <protection locked="0"/>
    </xf>
    <xf numFmtId="0" fontId="56" fillId="13" borderId="12" xfId="0" applyFont="1" applyFill="1" applyBorder="1" applyAlignment="1" applyProtection="1">
      <alignment horizontal="center" vertical="center"/>
      <protection locked="0"/>
    </xf>
    <xf numFmtId="0" fontId="53" fillId="13" borderId="11" xfId="0" applyFont="1" applyFill="1" applyBorder="1" applyAlignment="1" applyProtection="1">
      <alignment horizontal="center" vertical="center"/>
      <protection/>
    </xf>
    <xf numFmtId="0" fontId="59" fillId="13" borderId="15" xfId="0" applyFont="1" applyFill="1" applyBorder="1" applyAlignment="1" applyProtection="1">
      <alignment horizontal="center" vertical="center"/>
      <protection/>
    </xf>
    <xf numFmtId="0" fontId="59" fillId="13" borderId="14" xfId="0" applyFont="1" applyFill="1" applyBorder="1" applyAlignment="1" applyProtection="1">
      <alignment horizontal="center" vertical="center"/>
      <protection/>
    </xf>
    <xf numFmtId="0" fontId="59" fillId="13" borderId="12" xfId="0" applyFont="1" applyFill="1" applyBorder="1" applyAlignment="1" applyProtection="1">
      <alignment horizontal="center" vertical="center"/>
      <protection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14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A9" sqref="A9"/>
    </sheetView>
  </sheetViews>
  <sheetFormatPr defaultColWidth="9.140625" defaultRowHeight="15"/>
  <cols>
    <col min="2" max="2" width="10.57421875" style="0" customWidth="1"/>
    <col min="3" max="3" width="24.421875" style="0" customWidth="1"/>
    <col min="4" max="4" width="21.421875" style="0" customWidth="1"/>
  </cols>
  <sheetData>
    <row r="1" spans="1:6" ht="15">
      <c r="A1" s="1" t="s">
        <v>42</v>
      </c>
      <c r="B1" s="1"/>
      <c r="C1" s="2"/>
      <c r="D1" s="2"/>
      <c r="E1" s="2"/>
      <c r="F1" s="2"/>
    </row>
    <row r="2" spans="1:6" ht="15">
      <c r="A2" s="1" t="s">
        <v>43</v>
      </c>
      <c r="B2" s="1"/>
      <c r="C2" s="2"/>
      <c r="D2" s="2"/>
      <c r="E2" s="2"/>
      <c r="F2" s="2"/>
    </row>
    <row r="3" spans="1:6" ht="15">
      <c r="A3" s="1" t="s">
        <v>44</v>
      </c>
      <c r="B3" s="1"/>
      <c r="C3" s="2"/>
      <c r="D3" s="2"/>
      <c r="E3" s="2"/>
      <c r="F3" s="2"/>
    </row>
    <row r="4" spans="1:6" ht="15">
      <c r="A4" s="1" t="s">
        <v>89</v>
      </c>
      <c r="B4" s="1"/>
      <c r="C4" s="2"/>
      <c r="D4" s="2"/>
      <c r="E4" s="2"/>
      <c r="F4" s="2"/>
    </row>
    <row r="5" spans="1:6" ht="15">
      <c r="A5" s="1" t="s">
        <v>90</v>
      </c>
      <c r="B5" s="1"/>
      <c r="C5" s="2"/>
      <c r="D5" s="2"/>
      <c r="E5" s="2"/>
      <c r="F5" s="2"/>
    </row>
    <row r="6" spans="1:6" ht="15">
      <c r="A6" s="1"/>
      <c r="B6" s="3"/>
      <c r="C6" s="2"/>
      <c r="D6" s="2"/>
      <c r="E6" s="2"/>
      <c r="F6" s="2"/>
    </row>
    <row r="7" spans="1:6" ht="14.25">
      <c r="A7" s="2"/>
      <c r="B7" s="2"/>
      <c r="C7" s="2"/>
      <c r="D7" s="2"/>
      <c r="E7" s="2"/>
      <c r="F7" s="2"/>
    </row>
    <row r="8" spans="1:6" ht="17.25">
      <c r="A8" s="116" t="s">
        <v>91</v>
      </c>
      <c r="B8" s="116"/>
      <c r="C8" s="116"/>
      <c r="D8" s="116"/>
      <c r="E8" s="116"/>
      <c r="F8" s="116"/>
    </row>
    <row r="9" spans="1:6" ht="14.25">
      <c r="A9" s="2"/>
      <c r="B9" s="2"/>
      <c r="C9" s="2"/>
      <c r="D9" s="2"/>
      <c r="E9" s="2"/>
      <c r="F9" s="2"/>
    </row>
    <row r="10" spans="1:6" ht="14.25">
      <c r="A10" s="8"/>
      <c r="B10" s="8"/>
      <c r="C10" s="8"/>
      <c r="D10" s="8"/>
      <c r="E10" s="8"/>
      <c r="F10" s="8"/>
    </row>
    <row r="11" spans="1:6" ht="15">
      <c r="A11" s="120" t="s">
        <v>45</v>
      </c>
      <c r="B11" s="120"/>
      <c r="C11" s="12"/>
      <c r="D11" s="8"/>
      <c r="E11" s="8"/>
      <c r="F11" s="8"/>
    </row>
    <row r="12" spans="1:6" ht="15">
      <c r="A12" s="120" t="s">
        <v>46</v>
      </c>
      <c r="B12" s="120"/>
      <c r="C12" s="13"/>
      <c r="D12" s="8"/>
      <c r="E12" s="8"/>
      <c r="F12" s="8"/>
    </row>
    <row r="13" spans="1:6" ht="15">
      <c r="A13" s="120" t="s">
        <v>47</v>
      </c>
      <c r="B13" s="120"/>
      <c r="C13" s="14"/>
      <c r="D13" s="8"/>
      <c r="E13" s="8"/>
      <c r="F13" s="8"/>
    </row>
    <row r="14" spans="1:6" ht="14.25">
      <c r="A14" s="8"/>
      <c r="B14" s="8"/>
      <c r="C14" s="8"/>
      <c r="D14" s="8"/>
      <c r="E14" s="8"/>
      <c r="F14" s="8"/>
    </row>
    <row r="15" spans="1:6" ht="14.25">
      <c r="A15" s="15"/>
      <c r="B15" s="91" t="s">
        <v>35</v>
      </c>
      <c r="C15" s="92" t="s">
        <v>4</v>
      </c>
      <c r="D15" s="92" t="s">
        <v>5</v>
      </c>
      <c r="E15" s="10"/>
      <c r="F15" s="8"/>
    </row>
    <row r="16" spans="1:6" ht="14.25">
      <c r="A16" s="15"/>
      <c r="B16" s="9">
        <v>1</v>
      </c>
      <c r="C16" s="11">
        <f>SUM('Specifikacija SM'!H2:H6)</f>
        <v>0</v>
      </c>
      <c r="D16" s="11">
        <f>SUM('Specifikacija SM'!I2:I6)</f>
        <v>0</v>
      </c>
      <c r="E16" s="10"/>
      <c r="F16" s="8"/>
    </row>
    <row r="17" spans="1:6" ht="14.25">
      <c r="A17" s="15"/>
      <c r="B17" s="9">
        <v>2</v>
      </c>
      <c r="C17" s="11">
        <f>SUM('Specifikacija SM'!H7:H9)</f>
        <v>0</v>
      </c>
      <c r="D17" s="11">
        <f>SUM('Specifikacija SM'!I7:I9)</f>
        <v>0</v>
      </c>
      <c r="E17" s="10"/>
      <c r="F17" s="8"/>
    </row>
    <row r="18" spans="1:6" ht="15" customHeight="1">
      <c r="A18" s="15"/>
      <c r="B18" s="9">
        <v>3</v>
      </c>
      <c r="C18" s="11">
        <f>+'Specifikacija SM'!H10+'Specifikacija SM'!H11+'Specifikacija SM'!H12+'Specifikacija SM'!H13+'Specifikacija SM'!H14+'Specifikacija SM'!H15+'Specifikacija SM'!H16+'Specifikacija SM'!H17+'Specifikacija SM'!H18+'Specifikacija SM'!H19+'Specifikacija SM'!H20</f>
        <v>0</v>
      </c>
      <c r="D18" s="11">
        <f>+'Specifikacija SM'!I10+'Specifikacija SM'!I11+'Specifikacija SM'!I12+'Specifikacija SM'!I13+'Specifikacija SM'!I14+'Specifikacija SM'!I15+'Specifikacija SM'!I16+'Specifikacija SM'!I17+'Specifikacija SM'!I18+'Specifikacija SM'!I19+'Specifikacija SM'!I20</f>
        <v>0</v>
      </c>
      <c r="E18" s="10"/>
      <c r="F18" s="8"/>
    </row>
    <row r="19" spans="1:6" ht="14.25">
      <c r="A19" s="15"/>
      <c r="B19" s="9">
        <v>4</v>
      </c>
      <c r="C19" s="11">
        <f>SUM('Specifikacija SM'!H21:H31)</f>
        <v>0</v>
      </c>
      <c r="D19" s="11">
        <f>SUM('Specifikacija SM'!I21:I31)</f>
        <v>0</v>
      </c>
      <c r="E19" s="10"/>
      <c r="F19" s="8"/>
    </row>
    <row r="20" spans="1:6" ht="14.25">
      <c r="A20" s="16"/>
      <c r="B20" s="9">
        <v>5</v>
      </c>
      <c r="C20" s="11">
        <f>+'Specifikacija SM'!H32</f>
        <v>0</v>
      </c>
      <c r="D20" s="11">
        <f>+'Specifikacija SM'!I32</f>
        <v>0</v>
      </c>
      <c r="E20" s="10"/>
      <c r="F20" s="8"/>
    </row>
    <row r="21" spans="1:6" ht="14.25">
      <c r="A21" s="16"/>
      <c r="B21" s="9">
        <v>6</v>
      </c>
      <c r="C21" s="11">
        <f>+'Specifikacija SM'!H33</f>
        <v>0</v>
      </c>
      <c r="D21" s="11">
        <f>+'Specifikacija SM'!I33</f>
        <v>0</v>
      </c>
      <c r="E21" s="10"/>
      <c r="F21" s="8"/>
    </row>
    <row r="22" spans="1:6" ht="14.25">
      <c r="A22" s="16"/>
      <c r="B22" s="9">
        <v>7</v>
      </c>
      <c r="C22" s="11">
        <f>+'Specifikacija SM'!H34</f>
        <v>0</v>
      </c>
      <c r="D22" s="11">
        <f>+'Specifikacija SM'!I34</f>
        <v>0</v>
      </c>
      <c r="E22" s="10"/>
      <c r="F22" s="8"/>
    </row>
    <row r="23" spans="1:6" ht="14.25">
      <c r="A23" s="16"/>
      <c r="B23" s="9">
        <v>8</v>
      </c>
      <c r="C23" s="11">
        <f>+'Specifikacija SM'!H35+'Specifikacija SM'!H36</f>
        <v>0</v>
      </c>
      <c r="D23" s="11">
        <f>+'Specifikacija SM'!I35+'Specifikacija SM'!I36</f>
        <v>0</v>
      </c>
      <c r="E23" s="10"/>
      <c r="F23" s="8"/>
    </row>
    <row r="24" spans="1:6" ht="14.25">
      <c r="A24" s="16"/>
      <c r="B24" s="9">
        <v>9</v>
      </c>
      <c r="C24" s="11">
        <f>+'Specifikacija SM'!H37+'Specifikacija SM'!H38+'Specifikacija SM'!H39+'Specifikacija SM'!H40</f>
        <v>0</v>
      </c>
      <c r="D24" s="11">
        <f>+'Specifikacija SM'!I37+'Specifikacija SM'!I38+'Specifikacija SM'!I39+'Specifikacija SM'!I40</f>
        <v>0</v>
      </c>
      <c r="E24" s="10"/>
      <c r="F24" s="8"/>
    </row>
    <row r="25" spans="1:6" ht="14.25">
      <c r="A25" s="16"/>
      <c r="B25" s="9">
        <v>10</v>
      </c>
      <c r="C25" s="11">
        <f>+'Specifikacija SM'!H41</f>
        <v>0</v>
      </c>
      <c r="D25" s="11">
        <f>+'Specifikacija SM'!I41</f>
        <v>0</v>
      </c>
      <c r="E25" s="10"/>
      <c r="F25" s="8"/>
    </row>
    <row r="26" spans="1:6" ht="14.25">
      <c r="A26" s="16"/>
      <c r="B26" s="89" t="s">
        <v>36</v>
      </c>
      <c r="C26" s="90">
        <f>SUM(C16:C25)</f>
        <v>0</v>
      </c>
      <c r="D26" s="90">
        <f>SUM(D16:D25)</f>
        <v>0</v>
      </c>
      <c r="E26" s="8"/>
      <c r="F26" s="8"/>
    </row>
    <row r="27" spans="1:6" ht="14.25">
      <c r="A27" s="119"/>
      <c r="B27" s="119"/>
      <c r="C27" s="8"/>
      <c r="D27" s="8"/>
      <c r="E27" s="8"/>
      <c r="F27" s="8"/>
    </row>
    <row r="28" spans="1:6" ht="14.25">
      <c r="A28" s="118" t="s">
        <v>48</v>
      </c>
      <c r="B28" s="118"/>
      <c r="C28" s="118"/>
      <c r="D28" s="17"/>
      <c r="E28" s="19"/>
      <c r="F28" s="19"/>
    </row>
    <row r="29" spans="1:6" ht="14.25">
      <c r="A29" s="81"/>
      <c r="B29" s="117" t="s">
        <v>83</v>
      </c>
      <c r="C29" s="117"/>
      <c r="D29" s="117"/>
      <c r="E29" s="19"/>
      <c r="F29" s="19"/>
    </row>
    <row r="30" spans="1:6" ht="15">
      <c r="A30" s="20"/>
      <c r="B30" s="20"/>
      <c r="C30" s="20"/>
      <c r="D30" s="20"/>
      <c r="E30" s="21" t="s">
        <v>51</v>
      </c>
      <c r="F30" s="22"/>
    </row>
    <row r="31" spans="1:6" ht="15">
      <c r="A31" s="4" t="s">
        <v>50</v>
      </c>
      <c r="B31" s="5"/>
      <c r="C31" s="6"/>
      <c r="D31" s="20"/>
      <c r="E31" s="18"/>
      <c r="F31" s="23"/>
    </row>
    <row r="32" spans="1:6" ht="15">
      <c r="A32" s="4"/>
      <c r="B32" s="7"/>
      <c r="C32" s="6"/>
      <c r="D32" s="6"/>
      <c r="E32" s="6"/>
      <c r="F32" s="22"/>
    </row>
    <row r="33" spans="1:6" ht="14.25">
      <c r="A33" s="22"/>
      <c r="B33" s="22"/>
      <c r="C33" s="22"/>
      <c r="D33" s="22"/>
      <c r="E33" s="22"/>
      <c r="F33" s="22"/>
    </row>
  </sheetData>
  <sheetProtection password="8999" sheet="1"/>
  <mergeCells count="7">
    <mergeCell ref="A8:F8"/>
    <mergeCell ref="B29:D29"/>
    <mergeCell ref="A28:C28"/>
    <mergeCell ref="A27:B27"/>
    <mergeCell ref="A11:B11"/>
    <mergeCell ref="A12:B12"/>
    <mergeCell ref="A13:B13"/>
  </mergeCells>
  <dataValidations count="3">
    <dataValidation type="textLength" allowBlank="1" showInputMessage="1" showErrorMessage="1" promptTitle="Unesite Matični broj" prompt="Unesite Matični broj ponuđača" sqref="C13">
      <formula1>0</formula1>
      <formula2>999999999</formula2>
    </dataValidation>
    <dataValidation type="whole" allowBlank="1" showInputMessage="1" showErrorMessage="1" promptTitle="Unesite PIB" prompt="Unesite PIB ponuđača 9 cifara" sqref="C12">
      <formula1>0</formula1>
      <formula2>999999999</formula2>
    </dataValidation>
    <dataValidation type="textLength" allowBlank="1" showInputMessage="1" showErrorMessage="1" promptTitle="Unesite naziv ponuđača" prompt="Unesite naziv ponuđača min 3 slova, maximalno 40" sqref="C11">
      <formula1>3</formula1>
      <formula2>40</formula2>
    </dataValidation>
  </dataValidations>
  <printOptions/>
  <pageMargins left="0.7" right="0.7" top="0.23" bottom="0.32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90" zoomScaleNormal="90" workbookViewId="0" topLeftCell="A1">
      <selection activeCell="F3" sqref="F3"/>
    </sheetView>
  </sheetViews>
  <sheetFormatPr defaultColWidth="9.140625" defaultRowHeight="15"/>
  <cols>
    <col min="1" max="1" width="5.00390625" style="65" customWidth="1"/>
    <col min="2" max="2" width="4.28125" style="30" hidden="1" customWidth="1"/>
    <col min="3" max="3" width="57.140625" style="68" customWidth="1"/>
    <col min="4" max="4" width="5.57421875" style="30" customWidth="1"/>
    <col min="5" max="5" width="10.140625" style="65" customWidth="1"/>
    <col min="6" max="6" width="13.421875" style="30" customWidth="1"/>
    <col min="7" max="7" width="15.00390625" style="38" customWidth="1"/>
    <col min="8" max="9" width="17.140625" style="30" customWidth="1"/>
    <col min="10" max="10" width="31.7109375" style="30" customWidth="1"/>
    <col min="11" max="11" width="24.57421875" style="53" customWidth="1"/>
    <col min="12" max="16384" width="9.140625" style="30" customWidth="1"/>
  </cols>
  <sheetData>
    <row r="1" spans="1:12" ht="75" customHeight="1">
      <c r="A1" s="26" t="s">
        <v>35</v>
      </c>
      <c r="B1" s="27" t="s">
        <v>0</v>
      </c>
      <c r="C1" s="27" t="s">
        <v>1</v>
      </c>
      <c r="D1" s="27" t="s">
        <v>2</v>
      </c>
      <c r="E1" s="27" t="s">
        <v>3</v>
      </c>
      <c r="F1" s="28" t="s">
        <v>38</v>
      </c>
      <c r="G1" s="28" t="s">
        <v>39</v>
      </c>
      <c r="H1" s="28" t="s">
        <v>40</v>
      </c>
      <c r="I1" s="28" t="s">
        <v>41</v>
      </c>
      <c r="J1" s="28" t="s">
        <v>37</v>
      </c>
      <c r="K1" s="29" t="s">
        <v>69</v>
      </c>
      <c r="L1" s="87" t="s">
        <v>88</v>
      </c>
    </row>
    <row r="2" spans="1:12" ht="13.5">
      <c r="A2" s="122">
        <v>1</v>
      </c>
      <c r="B2" s="31">
        <v>1005</v>
      </c>
      <c r="C2" s="97" t="s">
        <v>6</v>
      </c>
      <c r="D2" s="31" t="s">
        <v>7</v>
      </c>
      <c r="E2" s="33">
        <v>600</v>
      </c>
      <c r="F2" s="114"/>
      <c r="G2" s="95"/>
      <c r="H2" s="82">
        <f>+E2*F2</f>
        <v>0</v>
      </c>
      <c r="I2" s="82">
        <f aca="true" t="shared" si="0" ref="I2:I15">+E2*G2</f>
        <v>0</v>
      </c>
      <c r="J2" s="36"/>
      <c r="K2" s="37"/>
      <c r="L2" s="138"/>
    </row>
    <row r="3" spans="1:12" ht="13.5">
      <c r="A3" s="123"/>
      <c r="B3" s="31">
        <v>78</v>
      </c>
      <c r="C3" s="97" t="s">
        <v>8</v>
      </c>
      <c r="D3" s="31" t="s">
        <v>7</v>
      </c>
      <c r="E3" s="33">
        <v>450</v>
      </c>
      <c r="F3" s="114"/>
      <c r="G3" s="95"/>
      <c r="H3" s="82">
        <f>+E3*F3</f>
        <v>0</v>
      </c>
      <c r="I3" s="82">
        <f t="shared" si="0"/>
        <v>0</v>
      </c>
      <c r="J3" s="36"/>
      <c r="K3" s="37"/>
      <c r="L3" s="139"/>
    </row>
    <row r="4" spans="1:12" ht="13.5">
      <c r="A4" s="123"/>
      <c r="B4" s="31">
        <v>1004</v>
      </c>
      <c r="C4" s="97" t="s">
        <v>13</v>
      </c>
      <c r="D4" s="31" t="s">
        <v>14</v>
      </c>
      <c r="E4" s="33">
        <v>100</v>
      </c>
      <c r="F4" s="114"/>
      <c r="G4" s="95"/>
      <c r="H4" s="82">
        <f>+E4*F4</f>
        <v>0</v>
      </c>
      <c r="I4" s="82">
        <f t="shared" si="0"/>
        <v>0</v>
      </c>
      <c r="J4" s="36"/>
      <c r="K4" s="37"/>
      <c r="L4" s="139"/>
    </row>
    <row r="5" spans="1:12" ht="13.5">
      <c r="A5" s="123"/>
      <c r="B5" s="31">
        <v>1022</v>
      </c>
      <c r="C5" s="97" t="s">
        <v>15</v>
      </c>
      <c r="D5" s="31" t="s">
        <v>14</v>
      </c>
      <c r="E5" s="33">
        <v>550</v>
      </c>
      <c r="F5" s="114"/>
      <c r="G5" s="95"/>
      <c r="H5" s="82">
        <f>+E5*F5</f>
        <v>0</v>
      </c>
      <c r="I5" s="82">
        <f t="shared" si="0"/>
        <v>0</v>
      </c>
      <c r="J5" s="36"/>
      <c r="K5" s="37"/>
      <c r="L5" s="139"/>
    </row>
    <row r="6" spans="1:12" ht="13.5">
      <c r="A6" s="124"/>
      <c r="B6" s="31">
        <v>103146</v>
      </c>
      <c r="C6" s="97" t="s">
        <v>30</v>
      </c>
      <c r="D6" s="31" t="s">
        <v>31</v>
      </c>
      <c r="E6" s="33">
        <v>60</v>
      </c>
      <c r="F6" s="95"/>
      <c r="G6" s="95"/>
      <c r="H6" s="82">
        <f>+E6*F6</f>
        <v>0</v>
      </c>
      <c r="I6" s="82">
        <f t="shared" si="0"/>
        <v>0</v>
      </c>
      <c r="J6" s="36"/>
      <c r="K6" s="37"/>
      <c r="L6" s="140"/>
    </row>
    <row r="7" spans="1:12" ht="13.5">
      <c r="A7" s="110"/>
      <c r="B7" s="69">
        <v>96345</v>
      </c>
      <c r="C7" s="70" t="s">
        <v>10</v>
      </c>
      <c r="D7" s="69" t="s">
        <v>53</v>
      </c>
      <c r="E7" s="71">
        <v>120</v>
      </c>
      <c r="F7" s="76"/>
      <c r="G7" s="72"/>
      <c r="H7" s="83">
        <f aca="true" t="shared" si="1" ref="H7:H33">+E7*F7</f>
        <v>0</v>
      </c>
      <c r="I7" s="83">
        <f t="shared" si="0"/>
        <v>0</v>
      </c>
      <c r="J7" s="73"/>
      <c r="K7" s="74" t="s">
        <v>52</v>
      </c>
      <c r="L7" s="131"/>
    </row>
    <row r="8" spans="1:12" ht="13.5">
      <c r="A8" s="111">
        <v>2</v>
      </c>
      <c r="B8" s="69">
        <v>96346</v>
      </c>
      <c r="C8" s="70" t="s">
        <v>11</v>
      </c>
      <c r="D8" s="69" t="s">
        <v>53</v>
      </c>
      <c r="E8" s="71">
        <v>120</v>
      </c>
      <c r="F8" s="76"/>
      <c r="G8" s="72"/>
      <c r="H8" s="83">
        <f t="shared" si="1"/>
        <v>0</v>
      </c>
      <c r="I8" s="83">
        <f t="shared" si="0"/>
        <v>0</v>
      </c>
      <c r="J8" s="73"/>
      <c r="K8" s="74"/>
      <c r="L8" s="132"/>
    </row>
    <row r="9" spans="1:12" ht="13.5">
      <c r="A9" s="112"/>
      <c r="B9" s="69">
        <v>96347</v>
      </c>
      <c r="C9" s="70" t="s">
        <v>12</v>
      </c>
      <c r="D9" s="69" t="s">
        <v>53</v>
      </c>
      <c r="E9" s="71">
        <v>120</v>
      </c>
      <c r="F9" s="76"/>
      <c r="G9" s="72"/>
      <c r="H9" s="83">
        <f t="shared" si="1"/>
        <v>0</v>
      </c>
      <c r="I9" s="83">
        <f t="shared" si="0"/>
        <v>0</v>
      </c>
      <c r="J9" s="73"/>
      <c r="K9" s="74"/>
      <c r="L9" s="133"/>
    </row>
    <row r="10" spans="1:12" ht="14.25" customHeight="1">
      <c r="A10" s="122">
        <v>3</v>
      </c>
      <c r="B10" s="31"/>
      <c r="C10" s="100" t="s">
        <v>16</v>
      </c>
      <c r="D10" s="31" t="s">
        <v>9</v>
      </c>
      <c r="E10" s="40">
        <v>8</v>
      </c>
      <c r="F10" s="96"/>
      <c r="G10" s="96"/>
      <c r="H10" s="82">
        <f t="shared" si="1"/>
        <v>0</v>
      </c>
      <c r="I10" s="84">
        <f t="shared" si="0"/>
        <v>0</v>
      </c>
      <c r="J10" s="36"/>
      <c r="K10" s="37"/>
      <c r="L10" s="138"/>
    </row>
    <row r="11" spans="1:12" ht="14.25">
      <c r="A11" s="123"/>
      <c r="B11" s="31"/>
      <c r="C11" s="39" t="s">
        <v>17</v>
      </c>
      <c r="D11" s="31" t="s">
        <v>9</v>
      </c>
      <c r="E11" s="40">
        <v>8</v>
      </c>
      <c r="F11" s="96"/>
      <c r="G11" s="96"/>
      <c r="H11" s="82">
        <f t="shared" si="1"/>
        <v>0</v>
      </c>
      <c r="I11" s="84">
        <f t="shared" si="0"/>
        <v>0</v>
      </c>
      <c r="J11" s="36"/>
      <c r="K11" s="37"/>
      <c r="L11" s="139"/>
    </row>
    <row r="12" spans="1:12" ht="15" customHeight="1">
      <c r="A12" s="123"/>
      <c r="B12" s="31"/>
      <c r="C12" s="39" t="s">
        <v>18</v>
      </c>
      <c r="D12" s="31" t="s">
        <v>9</v>
      </c>
      <c r="E12" s="40">
        <v>10</v>
      </c>
      <c r="F12" s="96"/>
      <c r="G12" s="96"/>
      <c r="H12" s="82">
        <f t="shared" si="1"/>
        <v>0</v>
      </c>
      <c r="I12" s="84">
        <f t="shared" si="0"/>
        <v>0</v>
      </c>
      <c r="J12" s="36"/>
      <c r="K12" s="37"/>
      <c r="L12" s="139"/>
    </row>
    <row r="13" spans="1:12" ht="14.25">
      <c r="A13" s="123"/>
      <c r="B13" s="31"/>
      <c r="C13" s="39" t="s">
        <v>19</v>
      </c>
      <c r="D13" s="31" t="s">
        <v>9</v>
      </c>
      <c r="E13" s="40">
        <v>12</v>
      </c>
      <c r="F13" s="96"/>
      <c r="G13" s="96"/>
      <c r="H13" s="82">
        <f t="shared" si="1"/>
        <v>0</v>
      </c>
      <c r="I13" s="84">
        <f t="shared" si="0"/>
        <v>0</v>
      </c>
      <c r="J13" s="36"/>
      <c r="K13" s="37"/>
      <c r="L13" s="139"/>
    </row>
    <row r="14" spans="1:12" ht="14.25">
      <c r="A14" s="123"/>
      <c r="B14" s="31"/>
      <c r="C14" s="39" t="s">
        <v>20</v>
      </c>
      <c r="D14" s="31" t="s">
        <v>9</v>
      </c>
      <c r="E14" s="40">
        <v>12</v>
      </c>
      <c r="F14" s="96"/>
      <c r="G14" s="96"/>
      <c r="H14" s="82">
        <f t="shared" si="1"/>
        <v>0</v>
      </c>
      <c r="I14" s="84">
        <f t="shared" si="0"/>
        <v>0</v>
      </c>
      <c r="J14" s="36"/>
      <c r="K14" s="37"/>
      <c r="L14" s="139"/>
    </row>
    <row r="15" spans="1:12" ht="14.25">
      <c r="A15" s="123"/>
      <c r="B15" s="31"/>
      <c r="C15" s="39" t="s">
        <v>21</v>
      </c>
      <c r="D15" s="31" t="s">
        <v>9</v>
      </c>
      <c r="E15" s="40">
        <v>12</v>
      </c>
      <c r="F15" s="96"/>
      <c r="G15" s="96"/>
      <c r="H15" s="82">
        <f t="shared" si="1"/>
        <v>0</v>
      </c>
      <c r="I15" s="84">
        <f t="shared" si="0"/>
        <v>0</v>
      </c>
      <c r="J15" s="36"/>
      <c r="K15" s="37"/>
      <c r="L15" s="139"/>
    </row>
    <row r="16" spans="1:12" ht="14.25">
      <c r="A16" s="123"/>
      <c r="B16" s="31"/>
      <c r="C16" s="39" t="s">
        <v>22</v>
      </c>
      <c r="D16" s="31" t="s">
        <v>9</v>
      </c>
      <c r="E16" s="40">
        <v>8</v>
      </c>
      <c r="F16" s="96"/>
      <c r="G16" s="96"/>
      <c r="H16" s="82">
        <f t="shared" si="1"/>
        <v>0</v>
      </c>
      <c r="I16" s="84">
        <f aca="true" t="shared" si="2" ref="I16:I33">+E16*G16</f>
        <v>0</v>
      </c>
      <c r="J16" s="36"/>
      <c r="K16" s="37"/>
      <c r="L16" s="139"/>
    </row>
    <row r="17" spans="1:12" ht="14.25">
      <c r="A17" s="123"/>
      <c r="B17" s="31"/>
      <c r="C17" s="39" t="s">
        <v>75</v>
      </c>
      <c r="D17" s="31" t="s">
        <v>53</v>
      </c>
      <c r="E17" s="40">
        <v>12</v>
      </c>
      <c r="F17" s="96"/>
      <c r="G17" s="96"/>
      <c r="H17" s="82">
        <f t="shared" si="1"/>
        <v>0</v>
      </c>
      <c r="I17" s="84">
        <f t="shared" si="2"/>
        <v>0</v>
      </c>
      <c r="J17" s="36"/>
      <c r="K17" s="37"/>
      <c r="L17" s="139"/>
    </row>
    <row r="18" spans="1:12" ht="14.25">
      <c r="A18" s="123"/>
      <c r="B18" s="31"/>
      <c r="C18" s="39" t="s">
        <v>23</v>
      </c>
      <c r="D18" s="31" t="s">
        <v>9</v>
      </c>
      <c r="E18" s="40">
        <v>96</v>
      </c>
      <c r="F18" s="96"/>
      <c r="G18" s="96"/>
      <c r="H18" s="82">
        <f t="shared" si="1"/>
        <v>0</v>
      </c>
      <c r="I18" s="84">
        <f t="shared" si="2"/>
        <v>0</v>
      </c>
      <c r="J18" s="36"/>
      <c r="K18" s="37"/>
      <c r="L18" s="139"/>
    </row>
    <row r="19" spans="1:12" ht="14.25">
      <c r="A19" s="123"/>
      <c r="B19" s="31"/>
      <c r="C19" s="39" t="s">
        <v>24</v>
      </c>
      <c r="D19" s="31" t="s">
        <v>9</v>
      </c>
      <c r="E19" s="40">
        <v>10</v>
      </c>
      <c r="F19" s="96"/>
      <c r="G19" s="96"/>
      <c r="H19" s="82">
        <f t="shared" si="1"/>
        <v>0</v>
      </c>
      <c r="I19" s="84">
        <f t="shared" si="2"/>
        <v>0</v>
      </c>
      <c r="J19" s="36"/>
      <c r="K19" s="37"/>
      <c r="L19" s="139"/>
    </row>
    <row r="20" spans="1:12" ht="14.25">
      <c r="A20" s="124"/>
      <c r="B20" s="31"/>
      <c r="C20" s="39" t="s">
        <v>54</v>
      </c>
      <c r="D20" s="31" t="s">
        <v>9</v>
      </c>
      <c r="E20" s="40">
        <v>100</v>
      </c>
      <c r="F20" s="96"/>
      <c r="G20" s="96"/>
      <c r="H20" s="82">
        <f t="shared" si="1"/>
        <v>0</v>
      </c>
      <c r="I20" s="84">
        <f t="shared" si="2"/>
        <v>0</v>
      </c>
      <c r="J20" s="36"/>
      <c r="K20" s="37"/>
      <c r="L20" s="140"/>
    </row>
    <row r="21" spans="1:12" ht="13.5">
      <c r="A21" s="135">
        <v>4</v>
      </c>
      <c r="B21" s="69">
        <v>98</v>
      </c>
      <c r="C21" s="75" t="s">
        <v>25</v>
      </c>
      <c r="D21" s="69" t="s">
        <v>9</v>
      </c>
      <c r="E21" s="71">
        <v>130</v>
      </c>
      <c r="F21" s="72"/>
      <c r="G21" s="72"/>
      <c r="H21" s="85">
        <f>+F21*E21</f>
        <v>0</v>
      </c>
      <c r="I21" s="83">
        <f t="shared" si="2"/>
        <v>0</v>
      </c>
      <c r="J21" s="73"/>
      <c r="K21" s="74"/>
      <c r="L21" s="131"/>
    </row>
    <row r="22" spans="1:12" ht="13.5">
      <c r="A22" s="136"/>
      <c r="B22" s="69">
        <v>1097</v>
      </c>
      <c r="C22" s="75" t="s">
        <v>26</v>
      </c>
      <c r="D22" s="69" t="s">
        <v>9</v>
      </c>
      <c r="E22" s="71">
        <v>180</v>
      </c>
      <c r="F22" s="72"/>
      <c r="G22" s="72"/>
      <c r="H22" s="85">
        <f aca="true" t="shared" si="3" ref="H22:H31">+F22*E22</f>
        <v>0</v>
      </c>
      <c r="I22" s="83">
        <f t="shared" si="2"/>
        <v>0</v>
      </c>
      <c r="J22" s="73"/>
      <c r="K22" s="74"/>
      <c r="L22" s="132"/>
    </row>
    <row r="23" spans="1:12" ht="13.5">
      <c r="A23" s="136"/>
      <c r="B23" s="69">
        <v>1096</v>
      </c>
      <c r="C23" s="75" t="s">
        <v>27</v>
      </c>
      <c r="D23" s="69" t="s">
        <v>9</v>
      </c>
      <c r="E23" s="71">
        <v>80</v>
      </c>
      <c r="F23" s="72"/>
      <c r="G23" s="72"/>
      <c r="H23" s="85">
        <f t="shared" si="3"/>
        <v>0</v>
      </c>
      <c r="I23" s="83">
        <f t="shared" si="2"/>
        <v>0</v>
      </c>
      <c r="J23" s="73"/>
      <c r="K23" s="74"/>
      <c r="L23" s="132"/>
    </row>
    <row r="24" spans="1:12" ht="13.5">
      <c r="A24" s="136"/>
      <c r="B24" s="69">
        <v>1095</v>
      </c>
      <c r="C24" s="75" t="s">
        <v>28</v>
      </c>
      <c r="D24" s="69" t="s">
        <v>9</v>
      </c>
      <c r="E24" s="71">
        <v>20</v>
      </c>
      <c r="F24" s="72"/>
      <c r="G24" s="72"/>
      <c r="H24" s="85">
        <f t="shared" si="3"/>
        <v>0</v>
      </c>
      <c r="I24" s="83">
        <f t="shared" si="2"/>
        <v>0</v>
      </c>
      <c r="J24" s="73"/>
      <c r="K24" s="74"/>
      <c r="L24" s="132"/>
    </row>
    <row r="25" spans="1:12" ht="13.5">
      <c r="A25" s="136"/>
      <c r="B25" s="69">
        <v>1028</v>
      </c>
      <c r="C25" s="75" t="s">
        <v>29</v>
      </c>
      <c r="D25" s="69" t="s">
        <v>9</v>
      </c>
      <c r="E25" s="71">
        <v>300</v>
      </c>
      <c r="F25" s="72"/>
      <c r="G25" s="72"/>
      <c r="H25" s="85">
        <f t="shared" si="3"/>
        <v>0</v>
      </c>
      <c r="I25" s="83">
        <f t="shared" si="2"/>
        <v>0</v>
      </c>
      <c r="J25" s="73"/>
      <c r="K25" s="74"/>
      <c r="L25" s="132"/>
    </row>
    <row r="26" spans="1:12" ht="13.5">
      <c r="A26" s="136"/>
      <c r="B26" s="69">
        <v>1003</v>
      </c>
      <c r="C26" s="75" t="s">
        <v>73</v>
      </c>
      <c r="D26" s="69" t="s">
        <v>9</v>
      </c>
      <c r="E26" s="71">
        <v>2000</v>
      </c>
      <c r="F26" s="72"/>
      <c r="G26" s="72"/>
      <c r="H26" s="85">
        <f t="shared" si="3"/>
        <v>0</v>
      </c>
      <c r="I26" s="83">
        <f t="shared" si="2"/>
        <v>0</v>
      </c>
      <c r="J26" s="73"/>
      <c r="K26" s="74"/>
      <c r="L26" s="132"/>
    </row>
    <row r="27" spans="1:12" ht="13.5" customHeight="1">
      <c r="A27" s="136"/>
      <c r="B27" s="69">
        <v>407252</v>
      </c>
      <c r="C27" s="99" t="s">
        <v>74</v>
      </c>
      <c r="D27" s="69" t="s">
        <v>32</v>
      </c>
      <c r="E27" s="71">
        <v>100</v>
      </c>
      <c r="F27" s="72"/>
      <c r="G27" s="72"/>
      <c r="H27" s="85">
        <f t="shared" si="3"/>
        <v>0</v>
      </c>
      <c r="I27" s="83">
        <f t="shared" si="2"/>
        <v>0</v>
      </c>
      <c r="J27" s="73"/>
      <c r="K27" s="74"/>
      <c r="L27" s="132"/>
    </row>
    <row r="28" spans="1:12" ht="13.5">
      <c r="A28" s="136"/>
      <c r="B28" s="69">
        <v>92972</v>
      </c>
      <c r="C28" s="75" t="s">
        <v>34</v>
      </c>
      <c r="D28" s="69" t="s">
        <v>32</v>
      </c>
      <c r="E28" s="71">
        <v>600</v>
      </c>
      <c r="F28" s="72"/>
      <c r="G28" s="72"/>
      <c r="H28" s="85">
        <f t="shared" si="3"/>
        <v>0</v>
      </c>
      <c r="I28" s="83">
        <f t="shared" si="2"/>
        <v>0</v>
      </c>
      <c r="J28" s="73"/>
      <c r="K28" s="74"/>
      <c r="L28" s="132"/>
    </row>
    <row r="29" spans="1:12" ht="13.5">
      <c r="A29" s="136"/>
      <c r="B29" s="69">
        <v>107</v>
      </c>
      <c r="C29" s="75" t="s">
        <v>62</v>
      </c>
      <c r="D29" s="69" t="s">
        <v>59</v>
      </c>
      <c r="E29" s="71">
        <v>20</v>
      </c>
      <c r="F29" s="72"/>
      <c r="G29" s="72"/>
      <c r="H29" s="85">
        <f t="shared" si="3"/>
        <v>0</v>
      </c>
      <c r="I29" s="83">
        <f t="shared" si="2"/>
        <v>0</v>
      </c>
      <c r="J29" s="73"/>
      <c r="K29" s="74"/>
      <c r="L29" s="132"/>
    </row>
    <row r="30" spans="1:12" ht="16.5" customHeight="1">
      <c r="A30" s="136"/>
      <c r="B30" s="69">
        <v>323647</v>
      </c>
      <c r="C30" s="75" t="s">
        <v>61</v>
      </c>
      <c r="D30" s="69" t="s">
        <v>9</v>
      </c>
      <c r="E30" s="71">
        <v>4000</v>
      </c>
      <c r="F30" s="72"/>
      <c r="G30" s="72"/>
      <c r="H30" s="85">
        <f t="shared" si="3"/>
        <v>0</v>
      </c>
      <c r="I30" s="83">
        <f t="shared" si="2"/>
        <v>0</v>
      </c>
      <c r="J30" s="73"/>
      <c r="K30" s="74"/>
      <c r="L30" s="132"/>
    </row>
    <row r="31" spans="1:12" ht="13.5">
      <c r="A31" s="137"/>
      <c r="B31" s="80">
        <v>59</v>
      </c>
      <c r="C31" s="98" t="s">
        <v>58</v>
      </c>
      <c r="D31" s="77" t="s">
        <v>53</v>
      </c>
      <c r="E31" s="78">
        <v>3600</v>
      </c>
      <c r="F31" s="72"/>
      <c r="G31" s="72"/>
      <c r="H31" s="86">
        <f t="shared" si="3"/>
        <v>0</v>
      </c>
      <c r="I31" s="83">
        <f t="shared" si="2"/>
        <v>0</v>
      </c>
      <c r="J31" s="79"/>
      <c r="K31" s="76"/>
      <c r="L31" s="133"/>
    </row>
    <row r="32" spans="1:12" ht="13.5">
      <c r="A32" s="94">
        <v>5</v>
      </c>
      <c r="B32" s="31"/>
      <c r="C32" s="32" t="s">
        <v>33</v>
      </c>
      <c r="D32" s="31" t="s">
        <v>9</v>
      </c>
      <c r="E32" s="33">
        <v>1000</v>
      </c>
      <c r="F32" s="35"/>
      <c r="G32" s="35"/>
      <c r="H32" s="82">
        <f t="shared" si="1"/>
        <v>0</v>
      </c>
      <c r="I32" s="82">
        <f t="shared" si="2"/>
        <v>0</v>
      </c>
      <c r="J32" s="36"/>
      <c r="K32" s="37"/>
      <c r="L32" s="107"/>
    </row>
    <row r="33" spans="1:12" ht="18.75" customHeight="1">
      <c r="A33" s="113">
        <v>6</v>
      </c>
      <c r="B33" s="105">
        <v>964102</v>
      </c>
      <c r="C33" s="106" t="s">
        <v>60</v>
      </c>
      <c r="D33" s="69" t="s">
        <v>9</v>
      </c>
      <c r="E33" s="109">
        <v>5</v>
      </c>
      <c r="F33" s="72"/>
      <c r="G33" s="72"/>
      <c r="H33" s="85">
        <f t="shared" si="1"/>
        <v>0</v>
      </c>
      <c r="I33" s="83">
        <f t="shared" si="2"/>
        <v>0</v>
      </c>
      <c r="J33" s="79"/>
      <c r="K33" s="103"/>
      <c r="L33" s="108"/>
    </row>
    <row r="34" spans="1:12" ht="13.5">
      <c r="A34" s="94">
        <v>7</v>
      </c>
      <c r="B34" s="31"/>
      <c r="C34" s="32" t="s">
        <v>55</v>
      </c>
      <c r="D34" s="31" t="s">
        <v>53</v>
      </c>
      <c r="E34" s="40">
        <v>3000</v>
      </c>
      <c r="F34" s="35"/>
      <c r="G34" s="35"/>
      <c r="H34" s="82">
        <f>+E34*F34</f>
        <v>0</v>
      </c>
      <c r="I34" s="82">
        <f>+E34*G34</f>
        <v>0</v>
      </c>
      <c r="J34" s="41"/>
      <c r="K34" s="37"/>
      <c r="L34" s="107"/>
    </row>
    <row r="35" spans="1:12" ht="20.25" customHeight="1">
      <c r="A35" s="134">
        <v>8</v>
      </c>
      <c r="B35" s="104"/>
      <c r="C35" s="75" t="s">
        <v>56</v>
      </c>
      <c r="D35" s="69" t="s">
        <v>9</v>
      </c>
      <c r="E35" s="71">
        <v>40</v>
      </c>
      <c r="F35" s="72"/>
      <c r="G35" s="72"/>
      <c r="H35" s="85">
        <f aca="true" t="shared" si="4" ref="H35:H41">+F35*E35</f>
        <v>0</v>
      </c>
      <c r="I35" s="83">
        <f aca="true" t="shared" si="5" ref="I35:I41">+E35*G35</f>
        <v>0</v>
      </c>
      <c r="J35" s="79"/>
      <c r="K35" s="76"/>
      <c r="L35" s="125"/>
    </row>
    <row r="36" spans="1:12" ht="20.25" customHeight="1">
      <c r="A36" s="134"/>
      <c r="B36" s="104"/>
      <c r="C36" s="75" t="s">
        <v>57</v>
      </c>
      <c r="D36" s="69" t="s">
        <v>9</v>
      </c>
      <c r="E36" s="71">
        <v>40</v>
      </c>
      <c r="F36" s="72"/>
      <c r="G36" s="72"/>
      <c r="H36" s="85">
        <f t="shared" si="4"/>
        <v>0</v>
      </c>
      <c r="I36" s="83">
        <f t="shared" si="5"/>
        <v>0</v>
      </c>
      <c r="J36" s="79"/>
      <c r="K36" s="76"/>
      <c r="L36" s="126"/>
    </row>
    <row r="37" spans="1:12" ht="20.25" customHeight="1">
      <c r="A37" s="127">
        <v>9</v>
      </c>
      <c r="B37" s="101" t="s">
        <v>76</v>
      </c>
      <c r="C37" s="102" t="s">
        <v>76</v>
      </c>
      <c r="D37" s="31" t="s">
        <v>53</v>
      </c>
      <c r="E37" s="33">
        <v>20</v>
      </c>
      <c r="F37" s="35"/>
      <c r="G37" s="35"/>
      <c r="H37" s="82">
        <f t="shared" si="4"/>
        <v>0</v>
      </c>
      <c r="I37" s="84">
        <f t="shared" si="5"/>
        <v>0</v>
      </c>
      <c r="J37" s="88"/>
      <c r="K37" s="34"/>
      <c r="L37" s="128"/>
    </row>
    <row r="38" spans="1:12" ht="20.25" customHeight="1">
      <c r="A38" s="127"/>
      <c r="B38" s="101" t="s">
        <v>77</v>
      </c>
      <c r="C38" s="102" t="s">
        <v>77</v>
      </c>
      <c r="D38" s="31" t="s">
        <v>53</v>
      </c>
      <c r="E38" s="33">
        <v>20</v>
      </c>
      <c r="F38" s="35"/>
      <c r="G38" s="35"/>
      <c r="H38" s="82">
        <f t="shared" si="4"/>
        <v>0</v>
      </c>
      <c r="I38" s="84">
        <f t="shared" si="5"/>
        <v>0</v>
      </c>
      <c r="J38" s="88"/>
      <c r="K38" s="34"/>
      <c r="L38" s="129"/>
    </row>
    <row r="39" spans="1:12" ht="20.25" customHeight="1">
      <c r="A39" s="127"/>
      <c r="B39" s="101" t="s">
        <v>78</v>
      </c>
      <c r="C39" s="102" t="s">
        <v>80</v>
      </c>
      <c r="D39" s="31" t="s">
        <v>53</v>
      </c>
      <c r="E39" s="33">
        <v>20</v>
      </c>
      <c r="F39" s="35"/>
      <c r="G39" s="35"/>
      <c r="H39" s="82">
        <f t="shared" si="4"/>
        <v>0</v>
      </c>
      <c r="I39" s="84">
        <f t="shared" si="5"/>
        <v>0</v>
      </c>
      <c r="J39" s="88"/>
      <c r="K39" s="34"/>
      <c r="L39" s="129"/>
    </row>
    <row r="40" spans="1:12" ht="15" customHeight="1">
      <c r="A40" s="127"/>
      <c r="B40" s="101" t="s">
        <v>79</v>
      </c>
      <c r="C40" s="102" t="s">
        <v>81</v>
      </c>
      <c r="D40" s="31" t="s">
        <v>53</v>
      </c>
      <c r="E40" s="33">
        <v>20</v>
      </c>
      <c r="F40" s="35"/>
      <c r="G40" s="35"/>
      <c r="H40" s="82">
        <f t="shared" si="4"/>
        <v>0</v>
      </c>
      <c r="I40" s="84">
        <f t="shared" si="5"/>
        <v>0</v>
      </c>
      <c r="J40" s="88"/>
      <c r="K40" s="34"/>
      <c r="L40" s="130"/>
    </row>
    <row r="41" spans="1:12" ht="15" customHeight="1">
      <c r="A41" s="113">
        <v>10</v>
      </c>
      <c r="B41" s="105"/>
      <c r="C41" s="106" t="s">
        <v>82</v>
      </c>
      <c r="D41" s="69" t="s">
        <v>53</v>
      </c>
      <c r="E41" s="109">
        <v>2000</v>
      </c>
      <c r="F41" s="72"/>
      <c r="G41" s="72"/>
      <c r="H41" s="85">
        <f t="shared" si="4"/>
        <v>0</v>
      </c>
      <c r="I41" s="83">
        <f t="shared" si="5"/>
        <v>0</v>
      </c>
      <c r="J41" s="79"/>
      <c r="K41" s="103"/>
      <c r="L41" s="108"/>
    </row>
    <row r="42" spans="1:11" ht="13.5" hidden="1">
      <c r="A42" s="42"/>
      <c r="B42" s="43"/>
      <c r="C42" s="43"/>
      <c r="D42" s="43"/>
      <c r="E42" s="44"/>
      <c r="F42" s="45"/>
      <c r="G42" s="46" t="s">
        <v>71</v>
      </c>
      <c r="H42" s="93">
        <f>SUM(H2:H41)</f>
        <v>0</v>
      </c>
      <c r="I42" s="93">
        <f>SUM(I2:I41)</f>
        <v>0</v>
      </c>
      <c r="J42" s="47"/>
      <c r="K42" s="48"/>
    </row>
    <row r="43" spans="1:10" ht="15">
      <c r="A43" s="42"/>
      <c r="B43" s="49"/>
      <c r="C43" s="115" t="s">
        <v>86</v>
      </c>
      <c r="D43" s="50"/>
      <c r="E43" s="51"/>
      <c r="F43" s="50"/>
      <c r="G43" s="52"/>
      <c r="H43" s="50"/>
      <c r="I43" s="50"/>
      <c r="J43" s="50"/>
    </row>
    <row r="44" spans="1:11" s="56" customFormat="1" ht="15">
      <c r="A44" s="54"/>
      <c r="B44" s="55"/>
      <c r="C44" s="115" t="s">
        <v>84</v>
      </c>
      <c r="E44" s="57"/>
      <c r="G44" s="58"/>
      <c r="K44" s="59"/>
    </row>
    <row r="45" spans="1:11" s="56" customFormat="1" ht="15">
      <c r="A45" s="54"/>
      <c r="B45" s="55"/>
      <c r="C45" s="115" t="s">
        <v>85</v>
      </c>
      <c r="E45" s="57"/>
      <c r="G45" s="58"/>
      <c r="K45" s="59"/>
    </row>
    <row r="46" spans="1:11" s="56" customFormat="1" ht="13.5">
      <c r="A46" s="60"/>
      <c r="B46" s="61" t="s">
        <v>49</v>
      </c>
      <c r="C46" s="56" t="s">
        <v>49</v>
      </c>
      <c r="E46" s="57"/>
      <c r="G46" s="58"/>
      <c r="I46" s="56" t="s">
        <v>87</v>
      </c>
      <c r="K46" s="59"/>
    </row>
    <row r="47" spans="1:11" s="56" customFormat="1" ht="13.5">
      <c r="A47" s="57"/>
      <c r="C47" s="62"/>
      <c r="E47" s="57"/>
      <c r="G47" s="58"/>
      <c r="I47" s="62">
        <f>+'Zbirna ponuda'!C11</f>
        <v>0</v>
      </c>
      <c r="K47" s="59"/>
    </row>
    <row r="48" spans="1:11" s="56" customFormat="1" ht="13.5">
      <c r="A48" s="57"/>
      <c r="C48" s="63"/>
      <c r="E48" s="57"/>
      <c r="G48" s="58"/>
      <c r="K48" s="59"/>
    </row>
    <row r="50" spans="1:11" ht="13.5">
      <c r="A50" s="30"/>
      <c r="C50" s="64" t="s">
        <v>63</v>
      </c>
      <c r="D50" s="24"/>
      <c r="K50" s="30"/>
    </row>
    <row r="51" spans="1:11" ht="13.5">
      <c r="A51" s="30"/>
      <c r="C51" s="66" t="s">
        <v>64</v>
      </c>
      <c r="D51" s="25"/>
      <c r="K51" s="30"/>
    </row>
    <row r="52" spans="1:11" ht="13.5">
      <c r="A52" s="30"/>
      <c r="C52" s="66" t="s">
        <v>65</v>
      </c>
      <c r="D52" s="25"/>
      <c r="K52" s="30"/>
    </row>
    <row r="53" spans="1:11" ht="13.5">
      <c r="A53" s="30"/>
      <c r="C53" s="66" t="s">
        <v>66</v>
      </c>
      <c r="D53" s="25"/>
      <c r="K53" s="30"/>
    </row>
    <row r="54" spans="1:11" ht="13.5">
      <c r="A54" s="30"/>
      <c r="C54" s="66" t="s">
        <v>67</v>
      </c>
      <c r="D54" s="25"/>
      <c r="K54" s="30"/>
    </row>
    <row r="55" spans="1:11" ht="13.5">
      <c r="A55" s="30"/>
      <c r="C55" s="66" t="s">
        <v>68</v>
      </c>
      <c r="D55" s="25"/>
      <c r="K55" s="30"/>
    </row>
    <row r="56" spans="1:11" ht="27.75" customHeight="1">
      <c r="A56" s="30"/>
      <c r="C56" s="121" t="s">
        <v>70</v>
      </c>
      <c r="D56" s="121"/>
      <c r="E56" s="121"/>
      <c r="F56" s="121"/>
      <c r="G56" s="67"/>
      <c r="K56" s="30"/>
    </row>
    <row r="57" spans="3:6" ht="13.5">
      <c r="C57" s="121" t="s">
        <v>72</v>
      </c>
      <c r="D57" s="121"/>
      <c r="E57" s="121"/>
      <c r="F57" s="121"/>
    </row>
  </sheetData>
  <sheetProtection password="8999" sheet="1"/>
  <autoFilter ref="A1:J33"/>
  <mergeCells count="13">
    <mergeCell ref="A2:A6"/>
    <mergeCell ref="L10:L20"/>
    <mergeCell ref="L2:L6"/>
    <mergeCell ref="L7:L9"/>
    <mergeCell ref="C56:F56"/>
    <mergeCell ref="C57:F57"/>
    <mergeCell ref="A10:A20"/>
    <mergeCell ref="L35:L36"/>
    <mergeCell ref="A37:A40"/>
    <mergeCell ref="L37:L40"/>
    <mergeCell ref="L21:L31"/>
    <mergeCell ref="A35:A36"/>
    <mergeCell ref="A21:A31"/>
  </mergeCells>
  <printOptions/>
  <pageMargins left="0.2362204724409449" right="0.2362204724409449" top="0.35433070866141736" bottom="0.31496062992125984" header="0.15748031496062992" footer="0.15748031496062992"/>
  <pageSetup fitToHeight="3" fitToWidth="1" horizontalDpi="600" verticalDpi="600" orientation="landscape" paperSize="9" scale="69" r:id="rId1"/>
  <headerFooter>
    <oddHeader>&amp;CObrazac tehnicke specifikacije 2020 godina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dzindjija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</dc:creator>
  <cp:keywords/>
  <dc:description/>
  <cp:lastModifiedBy>JAVNE NABAVKE</cp:lastModifiedBy>
  <cp:lastPrinted>2020-05-07T09:52:06Z</cp:lastPrinted>
  <dcterms:created xsi:type="dcterms:W3CDTF">2015-02-10T06:52:24Z</dcterms:created>
  <dcterms:modified xsi:type="dcterms:W3CDTF">2020-05-13T06:51:11Z</dcterms:modified>
  <cp:category/>
  <cp:version/>
  <cp:contentType/>
  <cp:contentStatus/>
</cp:coreProperties>
</file>