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2" activeTab="1"/>
  </bookViews>
  <sheets>
    <sheet name="Zbirna ponuda" sheetId="1" r:id="rId1"/>
    <sheet name="Specifikacija SM" sheetId="2" r:id="rId2"/>
  </sheets>
  <definedNames>
    <definedName name="_xlnm._FilterDatabase" localSheetId="1" hidden="1">'Specifikacija SM'!$A$1:$J$65</definedName>
  </definedNames>
  <calcPr fullCalcOnLoad="1"/>
</workbook>
</file>

<file path=xl/comments2.xml><?xml version="1.0" encoding="utf-8"?>
<comments xmlns="http://schemas.openxmlformats.org/spreadsheetml/2006/main">
  <authors>
    <author>Angie</author>
  </authors>
  <commentList>
    <comment ref="J70" authorId="0">
      <text>
        <r>
          <rPr>
            <b/>
            <sz val="9"/>
            <rFont val="Tahoma"/>
            <family val="2"/>
          </rPr>
          <t>Angie:</t>
        </r>
        <r>
          <rPr>
            <sz val="9"/>
            <rFont val="Tahoma"/>
            <family val="2"/>
          </rPr>
          <t xml:space="preserve">
</t>
        </r>
      </text>
    </comment>
  </commentList>
</comments>
</file>

<file path=xl/sharedStrings.xml><?xml version="1.0" encoding="utf-8"?>
<sst xmlns="http://schemas.openxmlformats.org/spreadsheetml/2006/main" count="209" uniqueCount="140">
  <si>
    <t>Grupa</t>
  </si>
  <si>
    <t>Naziv</t>
  </si>
  <si>
    <t>JM</t>
  </si>
  <si>
    <t>Količina</t>
  </si>
  <si>
    <t>Vrednost bez PDV-a</t>
  </si>
  <si>
    <t>Vrednost sa PDV-om</t>
  </si>
  <si>
    <t>ALKOHOL MEDICINSKI 96% 1L</t>
  </si>
  <si>
    <t>LIT</t>
  </si>
  <si>
    <t>ASEPSOL-ANTI SEPSOL 5% 1L</t>
  </si>
  <si>
    <t>Kom</t>
  </si>
  <si>
    <t>Pak</t>
  </si>
  <si>
    <t>ATRAUMAT. IGLE SILK-POLIVINIL I SL.(NEABSORBNE) 2</t>
  </si>
  <si>
    <t>ATRAUMAT. IGLE SILK-POLIVINIL I SL.(NEABSORBNE) 3</t>
  </si>
  <si>
    <t>ATRAUMAT. IGLE SILK-POLIVINIL I SL.(NEABSORBNE) 4</t>
  </si>
  <si>
    <t>BENZIN MEDECINSKI 1l</t>
  </si>
  <si>
    <t>lit</t>
  </si>
  <si>
    <t>BRAUNILA 18 G ZELENA - STERILNA</t>
  </si>
  <si>
    <t>BRAUNILA 20 G ROZA - STERILNA</t>
  </si>
  <si>
    <t>BRAUNILA 22 G PLAVA - STERILNA</t>
  </si>
  <si>
    <t>BRAUNILA 24 G ŽUTA - STERILNA</t>
  </si>
  <si>
    <t>DEZDERMAN 1L</t>
  </si>
  <si>
    <t>GEL ZA ULTRAZVUK OD 1 KG</t>
  </si>
  <si>
    <t>Kapi za oči Atropin Sulfat 0,5% 5g</t>
  </si>
  <si>
    <t>Kapi za oči Atropin Sulfat 1% 5g</t>
  </si>
  <si>
    <t>Kapi za oči Ciklopentolat - Hidrohlorid 0,5% 10g</t>
  </si>
  <si>
    <t>Kapi za oči Ciklopentolat - Hidrohlorid 1% 10g</t>
  </si>
  <si>
    <t>Kapi za oči Fenilefrin - Hidrohlorid 2,5% 10g</t>
  </si>
  <si>
    <t>Kapi za oči Hipromeloza 2% 10g (Metocel)</t>
  </si>
  <si>
    <t>Kapi za oči Homatropin - Hidrobromid 1% 10g</t>
  </si>
  <si>
    <t>Kapi za oči Tetrakain - Hidrohlorid 0,5% 10g</t>
  </si>
  <si>
    <t>Kapi za oči Tropikamid 1% 10g (FM IV)</t>
  </si>
  <si>
    <t>KATETER FOLI 16 FR/ch</t>
  </si>
  <si>
    <t>KATETER FOLI 18 FR/ch</t>
  </si>
  <si>
    <t>KATETER FOLI 20 FR/ch</t>
  </si>
  <si>
    <t>KATETER FOLI 22 FR/ch</t>
  </si>
  <si>
    <t>KESA ZA URIN 2l</t>
  </si>
  <si>
    <t>MASKA HIRURŠKA FILC</t>
  </si>
  <si>
    <t>OCTENISEPT 1L.</t>
  </si>
  <si>
    <t>PARAFIN PLOČE</t>
  </si>
  <si>
    <t>KG.</t>
  </si>
  <si>
    <t>RUKAVICA HIRURŠKA STERILNA  8  ( AQL 1)</t>
  </si>
  <si>
    <t>RUKAVICA HIRURŠKA STERILNA 7 ( AQL 1).</t>
  </si>
  <si>
    <t>RUKAVICA PVC NESTERILNA A 100 KOM</t>
  </si>
  <si>
    <t>PAK</t>
  </si>
  <si>
    <t>SISTEM ZA INFUZIJU - STERILAN (infuzioni set sa integrisanim regulatorom protokola)</t>
  </si>
  <si>
    <t>Sterilna Plastična čaša za uzorkovanje urina sa poklopcem 1dl</t>
  </si>
  <si>
    <t>ŠPATULA DRVENA / 100 KOM. /</t>
  </si>
  <si>
    <t>KG</t>
  </si>
  <si>
    <t>Partija</t>
  </si>
  <si>
    <t>UKUPNO</t>
  </si>
  <si>
    <t>Proizvođač</t>
  </si>
  <si>
    <t>Jedinična cena bez PDV-a</t>
  </si>
  <si>
    <t>Jedinična cena sa PDV-om</t>
  </si>
  <si>
    <t>Ukupna vrednost bez PDV-a</t>
  </si>
  <si>
    <t>Ukupna vrednost sa PDV-om</t>
  </si>
  <si>
    <t>Dom zdravlja "dr Milorad - Mika Pavlović"</t>
  </si>
  <si>
    <t>Srpskocrkvena 5</t>
  </si>
  <si>
    <t>22320 Inđija</t>
  </si>
  <si>
    <t>Naziv ponuđača:</t>
  </si>
  <si>
    <t>PIB:</t>
  </si>
  <si>
    <t>MB:</t>
  </si>
  <si>
    <t>Rok važenja ponude</t>
  </si>
  <si>
    <t>Датум:</t>
  </si>
  <si>
    <t>IGLA  PVC / 0,8 x 40mm. / - STERILNA - Nipro ili odgovarajuće</t>
  </si>
  <si>
    <t>IGLA PVC / 0.5X16mm / - STERILNA - Nipro ili odgovarajuće</t>
  </si>
  <si>
    <t>IGLA PVC / 0.5X25mm / - STERILNA - Nipro ili odgovarajuće</t>
  </si>
  <si>
    <t>IGLA PVC / 1,2 x 40mm. / - STERILNA - Nipro ili odgovarajuće</t>
  </si>
  <si>
    <t>kg</t>
  </si>
  <si>
    <t>Rok isporuke</t>
  </si>
  <si>
    <t>Datum:</t>
  </si>
  <si>
    <t>Potpris Ponuđača</t>
  </si>
  <si>
    <t>.</t>
  </si>
  <si>
    <t>Naručilac zadržava pravo da u periodu nabavke može menjati količine dobara navedene u specifikaciji ± 5%.</t>
  </si>
  <si>
    <t>kom</t>
  </si>
  <si>
    <t>Fluorescein natrijum trake N LX</t>
  </si>
  <si>
    <t>pak</t>
  </si>
  <si>
    <t>PVC Bočica 20ml sa čepom</t>
  </si>
  <si>
    <t>par</t>
  </si>
  <si>
    <t>KRAMEROVE ŠINE 1000X100 - obložene</t>
  </si>
  <si>
    <t>KRAMEROVE ŠINE 500X60 - obložene</t>
  </si>
  <si>
    <t>Kondomi A¨144</t>
  </si>
  <si>
    <t>kut</t>
  </si>
  <si>
    <t>TOPLOMER DIGITALNI - baždareni</t>
  </si>
  <si>
    <t>USNICI-TUBUSI /28mm - 30mm - 32mm/</t>
  </si>
  <si>
    <t>SKALPEL NOŽIĆ N 20 - 22 A 100 kom.</t>
  </si>
  <si>
    <t>Ponuđač</t>
  </si>
  <si>
    <t>Структура цене и упутство како да се попуни:</t>
  </si>
  <si>
    <t>у колони 5 уписати јединичну цену без пдв-а за сваку ставку у партији за коју се подноси понуда;</t>
  </si>
  <si>
    <t>у колони 6 уписати јединичну цену са пдв-ом за сваку ставку у партији за коју се подноси понуда;</t>
  </si>
  <si>
    <t>у колони 7 се аутоматски множи колона 4 - количине са колоном 5 - јед.цена без пдв-а;</t>
  </si>
  <si>
    <t>у колони 8 se аутоматски множи колона 4-количине са колоном 6- јед.цена са пдв-ом;</t>
  </si>
  <si>
    <t>у колони 9 уписати произвођача;</t>
  </si>
  <si>
    <t>Broj rešenja (dоzvole za stavljanje u promet leka ili med. Sr. Ili dokaz o adekvatnosti kv. Za nem. Sr</t>
  </si>
  <si>
    <t>у колони 10 уписати број решења дозволе за стављање у промет лека или мед.ср. Или доказ о адекватностиквалитета</t>
  </si>
  <si>
    <t>pak.</t>
  </si>
  <si>
    <t>ukupno</t>
  </si>
  <si>
    <t>RUKAVICE NESTERILNE ZA JEDNOKRATNU UPOTREBU (NITRIL) -AQL 1,5/ A 100 KOM. / M VELIČINA (BEZ TALKA)</t>
  </si>
  <si>
    <t>RUKAVICE NESTERILNE ZA JEDNOKRATNU UPOTREBU (NITRIL)-AQL 1,5 / A 100 KOM. / L VELIČINA (BEZ TALKA)</t>
  </si>
  <si>
    <t>у колони 11 уписати рок испоруке у данима</t>
  </si>
  <si>
    <t>ZAVOJ / 10X5 / UTKANI RUB - 100% pamuk - gustima 24cm3 (14+10) finoća pređe 17 TEX - proizvođačka deklaracija</t>
  </si>
  <si>
    <t>ZAVOJ / 12X5 / UTKANI RUB - 100% pamuk - gustima 24cm3 (14+10) finoća pređe 17 TEX - proizvođačka deklaracija</t>
  </si>
  <si>
    <t>ZAVOJ / 15X5 / UTKANI RUB - 100% pamuk - gustima 24cm3 (14+10) finoća pređe 17 TEX - proizvođačka deklaracija</t>
  </si>
  <si>
    <t>ZAVOJ / 5X5 / UTKANI RUB - 100% pamuk - gustima 24cm3 (14+10) finoća pređe 17 TEX - proizvođačka deklaracija</t>
  </si>
  <si>
    <t>ZAVOJ / 6X5 / UTKANI RUB - 100% pamuk - gustima 24cm3(14+10) finoća pređe 17 TEX - proizvođačka deklaracija</t>
  </si>
  <si>
    <t>ZAVOJ / 8X5 / UTKANI RUB - 100% pamuk - gustima 24cm33(14+10) finoća pređe 17 TEX - proizvođačka deklaracija</t>
  </si>
  <si>
    <t>VATA PAPIRNA / 1KG. /izradjena od 100% beljene celuloze prema zahtevima standarda PH JUG IV, 
sadržaj vlage max 8%, masa ploštine max 25 gr. po metru kvadratnom.- proizvođačka deklaracija</t>
  </si>
  <si>
    <t>LEUKOPLAST 50mmx5m -flaster na platnu</t>
  </si>
  <si>
    <r>
      <t xml:space="preserve">GAZA 80x100M PAMUČNA NESTERILNA gustina 17 niti/cm2- </t>
    </r>
    <r>
      <rPr>
        <b/>
        <sz val="11"/>
        <color indexed="8"/>
        <rFont val="Times New Roman"/>
        <family val="1"/>
      </rPr>
      <t>proizvođačka deklaracija</t>
    </r>
  </si>
  <si>
    <r>
      <t>VATA SANITETSKA / 1KG. /</t>
    </r>
    <r>
      <rPr>
        <b/>
        <sz val="11"/>
        <color indexed="8"/>
        <rFont val="Times New Roman"/>
        <family val="1"/>
      </rPr>
      <t>100 % pamuk,
vlaga materijala max 8%
penušave materije max 2 mm, 
ph vrednost neutralna, bez prisustva hlorida, sulfata i jona kalcijuma.
vreme potapanja max 10 sec.- proizvođačka deklaracija</t>
    </r>
  </si>
  <si>
    <r>
      <t>KOMPRESE STERILNE 5X5 gustina 17 niti/cm2-</t>
    </r>
    <r>
      <rPr>
        <b/>
        <sz val="11"/>
        <color indexed="8"/>
        <rFont val="Times New Roman"/>
        <family val="1"/>
      </rPr>
      <t xml:space="preserve"> proizvođačka deklaracija</t>
    </r>
  </si>
  <si>
    <t xml:space="preserve">Kiseonik medicinski  </t>
  </si>
  <si>
    <t xml:space="preserve">DOA Multignost 3 test panel, 1x10 testova ver.b </t>
  </si>
  <si>
    <t>5*</t>
  </si>
  <si>
    <t>6*</t>
  </si>
  <si>
    <t>ŠPRIC PVC   / 5 ML. /</t>
  </si>
  <si>
    <t>ŠPRIC PVC  / 10 ML. /</t>
  </si>
  <si>
    <t>ŠPRIC PVC / 2 ML. /</t>
  </si>
  <si>
    <t>ŠPRIC PVC    / 20 ML. /</t>
  </si>
  <si>
    <t>ŠTAPIĆI ZA BRIS NESTERILNI  BEZ NAMOTAJA  A100 KOM</t>
  </si>
  <si>
    <t xml:space="preserve">Kapi za oči Homatropin 2% </t>
  </si>
  <si>
    <r>
      <rPr>
        <b/>
        <u val="single"/>
        <sz val="12"/>
        <color indexed="8"/>
        <rFont val="Times New Roman"/>
        <family val="1"/>
      </rPr>
      <t>Napomena za partiju 5*:</t>
    </r>
    <r>
      <rPr>
        <sz val="12"/>
        <color indexed="8"/>
        <rFont val="Times New Roman"/>
        <family val="1"/>
      </rPr>
      <t xml:space="preserve"> </t>
    </r>
    <r>
      <rPr>
        <b/>
        <sz val="12"/>
        <color indexed="8"/>
        <rFont val="Times New Roman"/>
        <family val="1"/>
      </rPr>
      <t>Teh. Karakteristike za igle:</t>
    </r>
    <r>
      <rPr>
        <sz val="12"/>
        <color indexed="8"/>
        <rFont val="Times New Roman"/>
        <family val="1"/>
      </rPr>
      <t xml:space="preserve"> Polipropilenska, hipodermalna, sterilna, tanak zid igle koji omogućava laku i brzu aplikaciju, odlična oštrina vrha igle koja omogućava brzo bez otpora i glatko prodiranje u tkivo sa minimalnom očekivanom traumom, priključak igle treba da je u boji zbog brže identifikacije i da je providan da bi obezbedio potvrdu protoka, igla izrađena od čelika tip stainless SUS-304 (metalni deo) izuzetno kvalitetne plastike - priključak. Izuzetno dobro naleganje na špric bez mogućnosti spadanja, lako skidanje poklopca. Isti proizvođač za sve dimenzije igala. Dostaviti  tehničke karakteristike proizvođača u originalu . Ukoliko su na stranom jeziku, potrebno ih je prevesti na srpski jezik. Tehničke karakteristike moraju biti obeležene brojem partije i stavke  ili dostaviti  sertifikat nezavisne agencije iz koje su vidljive tehničke karakteristike i kvalitet ponuđenog dobra.</t>
    </r>
  </si>
  <si>
    <r>
      <rPr>
        <b/>
        <u val="single"/>
        <sz val="12"/>
        <color indexed="8"/>
        <rFont val="Times New Roman"/>
        <family val="1"/>
      </rPr>
      <t>Napomena za partiju 6*</t>
    </r>
    <r>
      <rPr>
        <sz val="12"/>
        <color indexed="8"/>
        <rFont val="Times New Roman"/>
        <family val="1"/>
      </rPr>
      <t xml:space="preserve">- </t>
    </r>
    <r>
      <rPr>
        <b/>
        <sz val="12"/>
        <color indexed="8"/>
        <rFont val="Times New Roman"/>
        <family val="1"/>
      </rPr>
      <t>ŠPRIC 10ml</t>
    </r>
    <r>
      <rPr>
        <sz val="12"/>
        <color indexed="8"/>
        <rFont val="Times New Roman"/>
        <family val="1"/>
      </rPr>
      <t xml:space="preserve">, sterilan sa easy open otvaranjem,graduisan na 0,5ml, brojčano na svaka 2ml, grafičko obeležavanje na samom špricu u okviru jednog mililitra (podeoci 0,5ml i1ml) mora biti različito definisano dužinom crte (kako bi se izbegla greska u čitanju podeoka),klip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(da ne dolazi do spadanja igle i da ne dolazi do curenja pri aplikaciji leka). </t>
    </r>
    <r>
      <rPr>
        <b/>
        <sz val="12"/>
        <color indexed="8"/>
        <rFont val="Times New Roman"/>
        <family val="1"/>
      </rPr>
      <t>ŠPRIC 20ml</t>
    </r>
    <r>
      <rPr>
        <sz val="12"/>
        <color indexed="8"/>
        <rFont val="Times New Roman"/>
        <family val="1"/>
      </rPr>
      <t xml:space="preserve">, sterilan easy open otvaranje, graduisan na 1ml, brojčano na svakih 5 ml,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(da ne dolazi do spadanja igle i da ne dolazi do curenja pri aplikaciji leka). </t>
    </r>
    <r>
      <rPr>
        <b/>
        <sz val="12"/>
        <color indexed="8"/>
        <rFont val="Times New Roman"/>
        <family val="1"/>
      </rPr>
      <t>ŠPRIC 2ml</t>
    </r>
    <r>
      <rPr>
        <sz val="12"/>
        <color indexed="8"/>
        <rFont val="Times New Roman"/>
        <family val="1"/>
      </rPr>
      <t xml:space="preserve">, sterilan sa easy open otvaranjem, graduisan na 0,1ml, brojčano označen na svakih 1ml,grafičko obeležavanje na samom špricu u okviru jednog mililitra(podeoci 0,1 i 0,5 i 1ml), mora biti različito definisano dužinom crte ili brojčano, (kako bi se izbegla greska u čitanju podeoka)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dobro konektira sa svim tipovima iglala (da ne dolazi do spadanja igle i da ne dolazi do curenja pri aplikaciji leka) </t>
    </r>
    <r>
      <rPr>
        <b/>
        <sz val="12"/>
        <color indexed="8"/>
        <rFont val="Times New Roman"/>
        <family val="1"/>
      </rPr>
      <t>ŠPRIC 5ml</t>
    </r>
    <r>
      <rPr>
        <sz val="12"/>
        <color indexed="8"/>
        <rFont val="Times New Roman"/>
        <family val="1"/>
      </rPr>
      <t xml:space="preserve">, sterilan sa easy open otvaranjem, graduisan na 0,2ml, brojčano označen na svakih 1ml, klip šprica od polietilena, telo (burence) od polipropilena,prilikom upotrebe ne sme biti curenja pored klipa, lagano pokretanje klipa uz smanjenu snagu pritiska,prilikom aplikacije leka neophodno je da klip bude stabilan, kako preostala (minimalna) količina leka ne bi nekontrolisano bila istisnula iz šprica, vrh šprica mora da dobro konektira sa svim tipovima iglala, (da ne dolazi do spadanja igle i da ne dolazi do curenja pri aplikaciji leka). Isti proizvođač za sve dimenzije špriceva. </t>
    </r>
    <r>
      <rPr>
        <b/>
        <sz val="12"/>
        <color indexed="8"/>
        <rFont val="Times New Roman"/>
        <family val="1"/>
      </rPr>
      <t>Dostaviti  tehničke karakteristike proizvođača u originalu . Ukoliko su na stranom jeziku, potrebno ih je prevesti na srpski jezik. Tehničke karakteristike moraju biti obeležene brojem partije i stavke  ili  dostaviti sertifikat nezavisne agencije iz koje su vidljive tehničke karakteristike i kvalitet ponuđenog dobra.</t>
    </r>
  </si>
  <si>
    <t>10*</t>
  </si>
  <si>
    <r>
      <rPr>
        <b/>
        <u val="single"/>
        <sz val="12"/>
        <color indexed="8"/>
        <rFont val="Times New Roman"/>
        <family val="1"/>
      </rPr>
      <t>Napomena za partiju 10* -</t>
    </r>
    <r>
      <rPr>
        <sz val="12"/>
        <color indexed="8"/>
        <rFont val="Times New Roman"/>
        <family val="1"/>
      </rPr>
      <t>moraju da imaju dokaz o adekvatnosti kvaliteta:  Za hirurške AQL 1, a za nesterilne AQL 1,5</t>
    </r>
  </si>
  <si>
    <t>TUBUSI ENDOTRAHEALNI 7.0</t>
  </si>
  <si>
    <t>TUBUSI ENDOTRAHEALNI 8.0</t>
  </si>
  <si>
    <t>TUBUSI ENDOTRAHEALNI  5.0</t>
  </si>
  <si>
    <t>TUBUSI ENDOTRAHEALNI  6.0</t>
  </si>
  <si>
    <t>TUBUSI ENDOTRAHEALNI 5.0</t>
  </si>
  <si>
    <t>TUBUSI ENDOTRAHEALNI 6.0</t>
  </si>
  <si>
    <t>Test trake za samokontrolu nivoa šećera u krvu za aparat ACCU-CHEK "Performa "Roche diagnostics Proizvođač-Roche diagnostics ili odgovarajuci</t>
  </si>
  <si>
    <t>RUKAVICE NESTERILNE ZA JEDNOKRATNU UPOTREBU( LATEX) -AQL 1,5 / A 100 KOM. / L VELIČINA(  SA TALKOM)</t>
  </si>
  <si>
    <t>RUKAVICE NESTERILNE ZA JEDNOKRATNU UPOTREBU( NITRIL) -AQL 1,5 / A 100 KOM. / S VELIČINA(BEZ TALKA)</t>
  </si>
  <si>
    <t>RUKAVICE NESTERILNE ZA JEDNOKRATNU UPOTREBU( LATEX) -AQL 1,5 / A 100 KOM. / S VELIČINA(  SA TALKOM)</t>
  </si>
  <si>
    <t>RUKAVICE NESTERILNE ZA JEDNOKRATNU UPOTREBU( LATEX) -AQL 1,5 / A 100 KOM. / M VELIČINA(  GLATKE TALKIRANE)</t>
  </si>
  <si>
    <t>Posuda za sputum PVC 30 ml za sluzbu ATD</t>
  </si>
  <si>
    <t>datum: 02.04.2020</t>
  </si>
  <si>
    <t>Broj: 01.4-2-10/2020</t>
  </si>
  <si>
    <t>IZMENJEN PRILOG 1 : Ponuda za javnu nabavku OP  br: 2/2020</t>
  </si>
  <si>
    <t xml:space="preserve">          Rok plaćanja 90 dana od dana ispostavljanja fakture</t>
  </si>
</sst>
</file>

<file path=xl/styles.xml><?xml version="1.0" encoding="utf-8"?>
<styleSheet xmlns="http://schemas.openxmlformats.org/spreadsheetml/2006/main">
  <numFmts count="2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00\ &quot;Din.&quot;"/>
    <numFmt numFmtId="173" formatCode="&quot;Yes&quot;;&quot;Yes&quot;;&quot;No&quot;"/>
    <numFmt numFmtId="174" formatCode="&quot;True&quot;;&quot;True&quot;;&quot;False&quot;"/>
    <numFmt numFmtId="175" formatCode="&quot;On&quot;;&quot;On&quot;;&quot;Off&quot;"/>
    <numFmt numFmtId="176" formatCode="[$€-2]\ #,##0.00_);[Red]\([$€-2]\ #,##0.00\)"/>
    <numFmt numFmtId="177" formatCode="[$-81A]dddd\,\ d\.\ mmmm\ yyyy"/>
    <numFmt numFmtId="178" formatCode="[$-241A]dd\.\ mmmm\ yyyy"/>
    <numFmt numFmtId="179" formatCode="_-* #,##0.00&quot; &quot;&quot; &quot;_-;\-* #,##0.00&quot; &quot;&quot; &quot;_-;_-* &quot;-&quot;??&quot; &quot;&quot; &quot;_-;_-@_-"/>
    <numFmt numFmtId="180" formatCode="#,##0.00&quot;Din.&quot;"/>
    <numFmt numFmtId="181" formatCode="#,##0.0000"/>
  </numFmts>
  <fonts count="68">
    <font>
      <sz val="11"/>
      <color theme="1"/>
      <name val="Calibri"/>
      <family val="2"/>
    </font>
    <font>
      <sz val="11"/>
      <color indexed="8"/>
      <name val="Calibri"/>
      <family val="2"/>
    </font>
    <font>
      <sz val="10"/>
      <name val="MS Sans Serif"/>
      <family val="2"/>
    </font>
    <font>
      <sz val="12"/>
      <name val="Times New Roman"/>
      <family val="1"/>
    </font>
    <font>
      <b/>
      <sz val="14"/>
      <name val="Times New Roman"/>
      <family val="1"/>
    </font>
    <font>
      <b/>
      <sz val="12"/>
      <name val="Times New Roman"/>
      <family val="1"/>
    </font>
    <font>
      <sz val="10"/>
      <name val="Times New Roman"/>
      <family val="1"/>
    </font>
    <font>
      <b/>
      <sz val="10"/>
      <name val="MS Sans Serif"/>
      <family val="2"/>
    </font>
    <font>
      <sz val="12"/>
      <color indexed="8"/>
      <name val="Times New Roman"/>
      <family val="1"/>
    </font>
    <font>
      <b/>
      <sz val="12"/>
      <color indexed="8"/>
      <name val="Times New Roman"/>
      <family val="1"/>
    </font>
    <font>
      <b/>
      <u val="single"/>
      <sz val="12"/>
      <color indexed="8"/>
      <name val="Times New Roman"/>
      <family val="1"/>
    </font>
    <font>
      <sz val="9"/>
      <name val="Tahoma"/>
      <family val="2"/>
    </font>
    <font>
      <b/>
      <sz val="9"/>
      <name val="Tahoma"/>
      <family val="2"/>
    </font>
    <font>
      <sz val="11"/>
      <name val="Times New Roman"/>
      <family val="1"/>
    </font>
    <font>
      <sz val="7"/>
      <name val="Times New Roman"/>
      <family val="1"/>
    </font>
    <font>
      <b/>
      <sz val="11"/>
      <name val="Times New Roman"/>
      <family val="1"/>
    </font>
    <font>
      <b/>
      <sz val="11"/>
      <color indexed="8"/>
      <name val="Times New Roman"/>
      <family val="1"/>
    </font>
    <fon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Times New Roman"/>
      <family val="1"/>
    </font>
    <font>
      <sz val="9"/>
      <color indexed="8"/>
      <name val="Times New Roman"/>
      <family val="1"/>
    </font>
    <font>
      <sz val="7"/>
      <color indexed="8"/>
      <name val="Times New Roman"/>
      <family val="1"/>
    </font>
    <font>
      <sz val="10"/>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Times New Roman"/>
      <family val="1"/>
    </font>
    <font>
      <sz val="11"/>
      <color theme="1"/>
      <name val="Times New Roman"/>
      <family val="1"/>
    </font>
    <font>
      <sz val="9"/>
      <color theme="1"/>
      <name val="Times New Roman"/>
      <family val="1"/>
    </font>
    <font>
      <sz val="7"/>
      <color theme="1"/>
      <name val="Times New Roman"/>
      <family val="1"/>
    </font>
    <font>
      <b/>
      <sz val="11"/>
      <color theme="1"/>
      <name val="Times New Roman"/>
      <family val="1"/>
    </font>
    <font>
      <sz val="10"/>
      <color theme="1"/>
      <name val="Times New Roman"/>
      <family val="1"/>
    </font>
    <font>
      <b/>
      <sz val="12"/>
      <color theme="1"/>
      <name val="Times New Roman"/>
      <family val="1"/>
    </font>
    <font>
      <sz val="11"/>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5">
    <xf numFmtId="0" fontId="0" fillId="0" borderId="0" xfId="0" applyFont="1" applyAlignment="1">
      <alignment/>
    </xf>
    <xf numFmtId="0" fontId="3" fillId="0" borderId="0" xfId="57" applyFont="1">
      <alignment/>
      <protection/>
    </xf>
    <xf numFmtId="0" fontId="2" fillId="0" borderId="0" xfId="57">
      <alignment/>
      <protection/>
    </xf>
    <xf numFmtId="0" fontId="59" fillId="0" borderId="0" xfId="53" applyFont="1" applyAlignment="1" applyProtection="1">
      <alignment/>
      <protection/>
    </xf>
    <xf numFmtId="0" fontId="3" fillId="0" borderId="0" xfId="57" applyFont="1" applyProtection="1">
      <alignment/>
      <protection locked="0"/>
    </xf>
    <xf numFmtId="14" fontId="6" fillId="0" borderId="10" xfId="57" applyNumberFormat="1" applyFont="1" applyBorder="1" applyProtection="1">
      <alignment/>
      <protection locked="0"/>
    </xf>
    <xf numFmtId="2" fontId="3" fillId="0" borderId="0" xfId="57" applyNumberFormat="1" applyFont="1" applyAlignment="1" applyProtection="1">
      <alignment horizontal="right"/>
      <protection locked="0"/>
    </xf>
    <xf numFmtId="0" fontId="6" fillId="0" borderId="0" xfId="57" applyFont="1" applyProtection="1">
      <alignment/>
      <protection locked="0"/>
    </xf>
    <xf numFmtId="0" fontId="2" fillId="0" borderId="0" xfId="57" applyFill="1">
      <alignment/>
      <protection/>
    </xf>
    <xf numFmtId="0" fontId="2" fillId="0" borderId="11" xfId="57" applyFont="1" applyFill="1" applyBorder="1" applyAlignment="1">
      <alignment/>
      <protection/>
    </xf>
    <xf numFmtId="0" fontId="2" fillId="0" borderId="0" xfId="57" applyFill="1" applyBorder="1">
      <alignment/>
      <protection/>
    </xf>
    <xf numFmtId="4" fontId="2" fillId="0" borderId="11" xfId="57" applyNumberFormat="1" applyFill="1" applyBorder="1">
      <alignment/>
      <protection/>
    </xf>
    <xf numFmtId="0" fontId="5" fillId="0" borderId="11" xfId="57" applyFont="1" applyFill="1" applyBorder="1" applyProtection="1">
      <alignment/>
      <protection locked="0"/>
    </xf>
    <xf numFmtId="1" fontId="5" fillId="0" borderId="11" xfId="57" applyNumberFormat="1" applyFont="1" applyFill="1" applyBorder="1" applyProtection="1">
      <alignment/>
      <protection locked="0"/>
    </xf>
    <xf numFmtId="49" fontId="5" fillId="0" borderId="11" xfId="57" applyNumberFormat="1" applyFont="1" applyFill="1" applyBorder="1" applyProtection="1">
      <alignment/>
      <protection locked="0"/>
    </xf>
    <xf numFmtId="0" fontId="0" fillId="0" borderId="0" xfId="0" applyFill="1" applyAlignment="1">
      <alignment/>
    </xf>
    <xf numFmtId="0" fontId="2" fillId="0" borderId="0" xfId="57" applyFont="1" applyFill="1" applyAlignment="1">
      <alignment horizontal="right"/>
      <protection/>
    </xf>
    <xf numFmtId="0" fontId="2" fillId="0" borderId="10" xfId="57" applyFill="1" applyBorder="1" applyProtection="1">
      <alignment/>
      <protection locked="0"/>
    </xf>
    <xf numFmtId="9" fontId="3" fillId="0" borderId="10" xfId="62" applyFont="1" applyBorder="1" applyAlignment="1" applyProtection="1">
      <alignment vertical="center"/>
      <protection locked="0"/>
    </xf>
    <xf numFmtId="0" fontId="2" fillId="0" borderId="0" xfId="57" applyFill="1" applyProtection="1">
      <alignment/>
      <protection locked="0"/>
    </xf>
    <xf numFmtId="0" fontId="2" fillId="0" borderId="0" xfId="57" applyProtection="1">
      <alignment/>
      <protection locked="0"/>
    </xf>
    <xf numFmtId="9" fontId="3" fillId="0" borderId="0" xfId="62" applyFont="1" applyAlignment="1" applyProtection="1">
      <alignment vertical="center"/>
      <protection locked="0"/>
    </xf>
    <xf numFmtId="0" fontId="0" fillId="0" borderId="0" xfId="0" applyAlignment="1" applyProtection="1">
      <alignment/>
      <protection locked="0"/>
    </xf>
    <xf numFmtId="0" fontId="0" fillId="0" borderId="10" xfId="0" applyBorder="1" applyAlignment="1" applyProtection="1">
      <alignment/>
      <protection locked="0"/>
    </xf>
    <xf numFmtId="14" fontId="6" fillId="0" borderId="0" xfId="0" applyNumberFormat="1" applyFont="1" applyFill="1" applyBorder="1" applyAlignment="1" applyProtection="1">
      <alignment/>
      <protection locked="0"/>
    </xf>
    <xf numFmtId="14" fontId="6" fillId="0" borderId="0" xfId="0" applyNumberFormat="1" applyFont="1" applyFill="1" applyBorder="1" applyAlignment="1" applyProtection="1">
      <alignment/>
      <protection/>
    </xf>
    <xf numFmtId="0" fontId="60" fillId="0" borderId="11" xfId="0" applyFont="1" applyFill="1" applyBorder="1" applyAlignment="1" applyProtection="1">
      <alignment horizontal="center" vertical="center" textRotation="90" wrapText="1"/>
      <protection/>
    </xf>
    <xf numFmtId="0" fontId="60" fillId="0" borderId="11" xfId="0" applyFont="1" applyFill="1" applyBorder="1" applyAlignment="1" applyProtection="1">
      <alignment horizontal="center" vertical="center" wrapText="1"/>
      <protection/>
    </xf>
    <xf numFmtId="0" fontId="60"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0" fillId="0" borderId="0" xfId="0" applyFont="1" applyFill="1" applyAlignment="1">
      <alignment/>
    </xf>
    <xf numFmtId="0" fontId="60" fillId="0" borderId="11" xfId="0" applyFont="1" applyFill="1" applyBorder="1" applyAlignment="1" applyProtection="1">
      <alignment/>
      <protection/>
    </xf>
    <xf numFmtId="0" fontId="60" fillId="0" borderId="11" xfId="0" applyFont="1" applyFill="1" applyBorder="1" applyAlignment="1" applyProtection="1">
      <alignment wrapText="1"/>
      <protection/>
    </xf>
    <xf numFmtId="3" fontId="60" fillId="0" borderId="11" xfId="0" applyNumberFormat="1" applyFont="1" applyFill="1" applyBorder="1" applyAlignment="1" applyProtection="1">
      <alignment horizontal="center" vertical="center"/>
      <protection/>
    </xf>
    <xf numFmtId="4" fontId="60" fillId="0" borderId="11" xfId="0" applyNumberFormat="1" applyFont="1" applyFill="1" applyBorder="1" applyAlignment="1" applyProtection="1">
      <alignment/>
      <protection locked="0"/>
    </xf>
    <xf numFmtId="4" fontId="60" fillId="0" borderId="11" xfId="0" applyNumberFormat="1" applyFont="1" applyFill="1" applyBorder="1" applyAlignment="1" applyProtection="1">
      <alignment vertical="center"/>
      <protection locked="0"/>
    </xf>
    <xf numFmtId="0" fontId="60" fillId="0" borderId="11" xfId="0" applyNumberFormat="1" applyFont="1" applyFill="1" applyBorder="1" applyAlignment="1" applyProtection="1">
      <alignment/>
      <protection locked="0"/>
    </xf>
    <xf numFmtId="0" fontId="62" fillId="0" borderId="11" xfId="0" applyNumberFormat="1" applyFont="1" applyFill="1" applyBorder="1" applyAlignment="1" applyProtection="1">
      <alignment/>
      <protection locked="0"/>
    </xf>
    <xf numFmtId="0" fontId="60" fillId="0" borderId="11" xfId="0" applyFont="1" applyFill="1" applyBorder="1" applyAlignment="1" applyProtection="1">
      <alignment horizontal="center" vertical="center"/>
      <protection/>
    </xf>
    <xf numFmtId="0" fontId="60" fillId="0" borderId="11" xfId="0" applyFont="1" applyFill="1" applyBorder="1" applyAlignment="1" applyProtection="1">
      <alignment vertical="center"/>
      <protection/>
    </xf>
    <xf numFmtId="0" fontId="60" fillId="0" borderId="11" xfId="0" applyNumberFormat="1" applyFont="1" applyFill="1" applyBorder="1" applyAlignment="1" applyProtection="1">
      <alignment vertical="center"/>
      <protection locked="0"/>
    </xf>
    <xf numFmtId="0" fontId="62" fillId="0" borderId="11" xfId="0" applyNumberFormat="1" applyFont="1" applyFill="1" applyBorder="1" applyAlignment="1" applyProtection="1">
      <alignment vertical="center"/>
      <protection locked="0"/>
    </xf>
    <xf numFmtId="0" fontId="60" fillId="0" borderId="0" xfId="0" applyFont="1" applyFill="1" applyAlignment="1">
      <alignment vertical="center"/>
    </xf>
    <xf numFmtId="0" fontId="13" fillId="0" borderId="11" xfId="0" applyFont="1" applyFill="1" applyBorder="1" applyAlignment="1" applyProtection="1">
      <alignment/>
      <protection/>
    </xf>
    <xf numFmtId="0" fontId="13" fillId="0" borderId="11" xfId="0" applyFont="1" applyFill="1" applyBorder="1" applyAlignment="1" applyProtection="1">
      <alignment wrapText="1"/>
      <protection/>
    </xf>
    <xf numFmtId="3" fontId="13" fillId="0" borderId="11"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protection locked="0"/>
    </xf>
    <xf numFmtId="0" fontId="14" fillId="0" borderId="11" xfId="0" applyNumberFormat="1" applyFont="1" applyFill="1" applyBorder="1" applyAlignment="1" applyProtection="1">
      <alignment/>
      <protection locked="0"/>
    </xf>
    <xf numFmtId="0" fontId="13" fillId="0" borderId="0" xfId="0" applyFont="1" applyFill="1" applyAlignment="1">
      <alignment/>
    </xf>
    <xf numFmtId="0" fontId="63" fillId="0" borderId="11" xfId="0" applyNumberFormat="1" applyFont="1" applyFill="1" applyBorder="1" applyAlignment="1" applyProtection="1">
      <alignment/>
      <protection locked="0"/>
    </xf>
    <xf numFmtId="0" fontId="60" fillId="0" borderId="0" xfId="0" applyFont="1" applyFill="1" applyBorder="1" applyAlignment="1">
      <alignment horizontal="center" vertical="center"/>
    </xf>
    <xf numFmtId="49" fontId="60" fillId="0" borderId="0" xfId="58" applyNumberFormat="1" applyFont="1" applyFill="1" applyBorder="1">
      <alignment/>
      <protection/>
    </xf>
    <xf numFmtId="0" fontId="13" fillId="0" borderId="0" xfId="58" applyFont="1" applyFill="1" applyBorder="1" applyAlignment="1">
      <alignment horizontal="center" vertical="center"/>
      <protection/>
    </xf>
    <xf numFmtId="4" fontId="60" fillId="0" borderId="0" xfId="58" applyNumberFormat="1" applyFont="1" applyFill="1" applyBorder="1">
      <alignment/>
      <protection/>
    </xf>
    <xf numFmtId="4" fontId="60" fillId="0" borderId="0" xfId="58" applyNumberFormat="1" applyFont="1" applyFill="1" applyBorder="1" applyAlignment="1">
      <alignment vertical="center"/>
      <protection/>
    </xf>
    <xf numFmtId="0" fontId="64" fillId="0" borderId="0" xfId="58" applyNumberFormat="1" applyFont="1" applyFill="1" applyBorder="1">
      <alignment/>
      <protection/>
    </xf>
    <xf numFmtId="4" fontId="60" fillId="0" borderId="0" xfId="0" applyNumberFormat="1" applyFont="1" applyFill="1" applyBorder="1" applyAlignment="1">
      <alignment/>
    </xf>
    <xf numFmtId="4" fontId="63" fillId="0" borderId="0" xfId="58" applyNumberFormat="1" applyFont="1" applyFill="1" applyBorder="1">
      <alignment/>
      <protection/>
    </xf>
    <xf numFmtId="0" fontId="60" fillId="0" borderId="0" xfId="0" applyFont="1" applyFill="1" applyBorder="1" applyAlignment="1">
      <alignment horizontal="center"/>
    </xf>
    <xf numFmtId="0" fontId="65" fillId="0" borderId="0" xfId="0" applyFont="1" applyFill="1" applyBorder="1" applyAlignment="1">
      <alignment/>
    </xf>
    <xf numFmtId="0" fontId="65" fillId="0" borderId="0" xfId="0" applyFont="1" applyFill="1" applyBorder="1" applyAlignment="1">
      <alignment horizontal="center" vertical="center"/>
    </xf>
    <xf numFmtId="0" fontId="65" fillId="0" borderId="0" xfId="0" applyFont="1" applyFill="1" applyBorder="1" applyAlignment="1">
      <alignment vertical="center"/>
    </xf>
    <xf numFmtId="0" fontId="62" fillId="0" borderId="0" xfId="0" applyFont="1" applyFill="1" applyAlignment="1">
      <alignment/>
    </xf>
    <xf numFmtId="0" fontId="15" fillId="0" borderId="0" xfId="0" applyFont="1" applyFill="1" applyAlignment="1">
      <alignment horizontal="center" vertical="center"/>
    </xf>
    <xf numFmtId="0" fontId="6" fillId="0" borderId="0" xfId="0" applyFont="1" applyFill="1" applyAlignment="1">
      <alignment horizontal="left" vertical="top"/>
    </xf>
    <xf numFmtId="0" fontId="6" fillId="0" borderId="0" xfId="0" applyFont="1" applyFill="1" applyAlignment="1">
      <alignment horizontal="center" vertical="center"/>
    </xf>
    <xf numFmtId="0" fontId="6" fillId="0" borderId="0" xfId="0" applyFont="1" applyFill="1" applyAlignment="1">
      <alignment horizontal="left" vertical="center"/>
    </xf>
    <xf numFmtId="0" fontId="15" fillId="0" borderId="0" xfId="0" applyFont="1" applyFill="1" applyAlignment="1" applyProtection="1">
      <alignment horizontal="center" vertical="center"/>
      <protection locked="0"/>
    </xf>
    <xf numFmtId="0" fontId="15" fillId="0" borderId="0" xfId="0" applyFont="1" applyFill="1" applyAlignment="1" applyProtection="1">
      <alignment/>
      <protection locked="0"/>
    </xf>
    <xf numFmtId="0" fontId="60" fillId="0" borderId="0" xfId="0" applyFont="1" applyFill="1" applyAlignment="1" applyProtection="1">
      <alignment/>
      <protection locked="0"/>
    </xf>
    <xf numFmtId="0" fontId="60" fillId="0" borderId="0" xfId="0" applyFont="1" applyFill="1" applyAlignment="1" applyProtection="1">
      <alignment horizontal="center" vertical="center"/>
      <protection locked="0"/>
    </xf>
    <xf numFmtId="0" fontId="60" fillId="0" borderId="0" xfId="0" applyFont="1" applyFill="1" applyAlignment="1" applyProtection="1">
      <alignment vertical="center"/>
      <protection locked="0"/>
    </xf>
    <xf numFmtId="0" fontId="62" fillId="0" borderId="0" xfId="0" applyFont="1" applyFill="1" applyAlignment="1" applyProtection="1">
      <alignment/>
      <protection locked="0"/>
    </xf>
    <xf numFmtId="0" fontId="13" fillId="0" borderId="0" xfId="0" applyFont="1" applyFill="1" applyAlignment="1" applyProtection="1">
      <alignment horizontal="center" vertical="center"/>
      <protection locked="0"/>
    </xf>
    <xf numFmtId="0" fontId="13" fillId="0" borderId="0" xfId="57" applyFont="1" applyFill="1" applyProtection="1">
      <alignment/>
      <protection locked="0"/>
    </xf>
    <xf numFmtId="0" fontId="60" fillId="0" borderId="10" xfId="0" applyFont="1" applyFill="1" applyBorder="1" applyAlignment="1" applyProtection="1">
      <alignment/>
      <protection locked="0"/>
    </xf>
    <xf numFmtId="0" fontId="60" fillId="0" borderId="0" xfId="0" applyFont="1" applyFill="1" applyAlignment="1" applyProtection="1">
      <alignment wrapText="1"/>
      <protection locked="0"/>
    </xf>
    <xf numFmtId="0" fontId="63" fillId="0" borderId="0" xfId="0" applyFont="1" applyFill="1" applyAlignment="1">
      <alignment/>
    </xf>
    <xf numFmtId="0" fontId="60" fillId="0" borderId="0" xfId="0" applyFont="1" applyFill="1" applyAlignment="1">
      <alignment horizontal="center" vertical="center"/>
    </xf>
    <xf numFmtId="0" fontId="60" fillId="0" borderId="0" xfId="0" applyFont="1" applyFill="1" applyAlignment="1" applyProtection="1">
      <alignment/>
      <protection/>
    </xf>
    <xf numFmtId="0" fontId="60" fillId="0" borderId="0" xfId="0" applyFont="1" applyFill="1" applyAlignment="1">
      <alignment horizontal="left" wrapText="1"/>
    </xf>
    <xf numFmtId="0" fontId="60" fillId="0" borderId="0" xfId="0" applyFont="1" applyFill="1" applyAlignment="1">
      <alignment wrapText="1"/>
    </xf>
    <xf numFmtId="0" fontId="60" fillId="13" borderId="12" xfId="0" applyFont="1" applyFill="1" applyBorder="1" applyAlignment="1" applyProtection="1">
      <alignment vertical="center"/>
      <protection/>
    </xf>
    <xf numFmtId="0" fontId="60" fillId="13" borderId="11" xfId="0" applyFont="1" applyFill="1" applyBorder="1" applyAlignment="1" applyProtection="1">
      <alignment/>
      <protection/>
    </xf>
    <xf numFmtId="0" fontId="64" fillId="13" borderId="11" xfId="0" applyFont="1" applyFill="1" applyBorder="1" applyAlignment="1" applyProtection="1">
      <alignment wrapText="1"/>
      <protection/>
    </xf>
    <xf numFmtId="3" fontId="60" fillId="13" borderId="11" xfId="0" applyNumberFormat="1" applyFont="1" applyFill="1" applyBorder="1" applyAlignment="1" applyProtection="1">
      <alignment horizontal="center" vertical="center"/>
      <protection/>
    </xf>
    <xf numFmtId="4" fontId="60" fillId="13" borderId="11" xfId="0" applyNumberFormat="1" applyFont="1" applyFill="1" applyBorder="1" applyAlignment="1" applyProtection="1">
      <alignment vertical="center"/>
      <protection locked="0"/>
    </xf>
    <xf numFmtId="0" fontId="60" fillId="13" borderId="11" xfId="0" applyNumberFormat="1" applyFont="1" applyFill="1" applyBorder="1" applyAlignment="1" applyProtection="1">
      <alignment/>
      <protection locked="0"/>
    </xf>
    <xf numFmtId="0" fontId="62" fillId="13" borderId="11" xfId="0" applyNumberFormat="1" applyFont="1" applyFill="1" applyBorder="1" applyAlignment="1" applyProtection="1">
      <alignment/>
      <protection locked="0"/>
    </xf>
    <xf numFmtId="0" fontId="60" fillId="13" borderId="12" xfId="0" applyFont="1" applyFill="1" applyBorder="1" applyAlignment="1" applyProtection="1">
      <alignment horizontal="center" vertical="center"/>
      <protection/>
    </xf>
    <xf numFmtId="0" fontId="60" fillId="13" borderId="13" xfId="0" applyFont="1" applyFill="1" applyBorder="1" applyAlignment="1" applyProtection="1">
      <alignment vertical="center"/>
      <protection/>
    </xf>
    <xf numFmtId="0" fontId="60" fillId="13" borderId="11" xfId="0" applyFont="1" applyFill="1" applyBorder="1" applyAlignment="1" applyProtection="1">
      <alignment horizontal="center" vertical="center"/>
      <protection/>
    </xf>
    <xf numFmtId="0" fontId="60" fillId="13" borderId="11" xfId="0" applyFont="1" applyFill="1" applyBorder="1" applyAlignment="1" applyProtection="1">
      <alignment wrapText="1"/>
      <protection/>
    </xf>
    <xf numFmtId="4" fontId="60" fillId="13" borderId="11" xfId="0" applyNumberFormat="1" applyFont="1" applyFill="1" applyBorder="1" applyAlignment="1" applyProtection="1">
      <alignment/>
      <protection locked="0"/>
    </xf>
    <xf numFmtId="49" fontId="60" fillId="13" borderId="11" xfId="58" applyNumberFormat="1" applyFont="1" applyFill="1" applyBorder="1">
      <alignment/>
      <protection/>
    </xf>
    <xf numFmtId="0" fontId="13" fillId="13" borderId="11" xfId="58" applyFont="1" applyFill="1" applyBorder="1" applyAlignment="1">
      <alignment horizontal="center" vertical="center"/>
      <protection/>
    </xf>
    <xf numFmtId="0" fontId="64" fillId="13" borderId="11" xfId="58" applyNumberFormat="1" applyFont="1" applyFill="1" applyBorder="1" applyProtection="1">
      <alignment/>
      <protection locked="0"/>
    </xf>
    <xf numFmtId="0" fontId="60" fillId="13" borderId="11" xfId="0" applyFont="1" applyFill="1" applyBorder="1" applyAlignment="1">
      <alignment horizontal="center"/>
    </xf>
    <xf numFmtId="0" fontId="64" fillId="13" borderId="11" xfId="58" applyNumberFormat="1" applyFont="1" applyFill="1" applyBorder="1" applyAlignment="1" applyProtection="1">
      <alignment horizontal="center" vertical="center"/>
      <protection locked="0"/>
    </xf>
    <xf numFmtId="0" fontId="2" fillId="0" borderId="0" xfId="57" applyFont="1" applyFill="1" applyAlignment="1" applyProtection="1">
      <alignment horizontal="center"/>
      <protection locked="0"/>
    </xf>
    <xf numFmtId="4" fontId="60" fillId="0" borderId="11" xfId="0" applyNumberFormat="1" applyFont="1" applyFill="1" applyBorder="1" applyAlignment="1" applyProtection="1">
      <alignment/>
      <protection/>
    </xf>
    <xf numFmtId="4" fontId="60" fillId="13" borderId="11" xfId="0" applyNumberFormat="1" applyFont="1" applyFill="1" applyBorder="1" applyAlignment="1" applyProtection="1">
      <alignment vertical="center"/>
      <protection/>
    </xf>
    <xf numFmtId="4" fontId="60" fillId="0" borderId="11" xfId="0" applyNumberFormat="1" applyFont="1" applyFill="1" applyBorder="1" applyAlignment="1" applyProtection="1">
      <alignment vertical="center"/>
      <protection/>
    </xf>
    <xf numFmtId="4" fontId="60" fillId="13" borderId="11" xfId="0" applyNumberFormat="1" applyFont="1" applyFill="1" applyBorder="1" applyAlignment="1" applyProtection="1">
      <alignment/>
      <protection/>
    </xf>
    <xf numFmtId="4" fontId="64" fillId="13" borderId="11" xfId="58" applyNumberFormat="1" applyFont="1" applyFill="1" applyBorder="1" applyProtection="1">
      <alignment/>
      <protection/>
    </xf>
    <xf numFmtId="0" fontId="60" fillId="0" borderId="11" xfId="0" applyFont="1" applyFill="1" applyBorder="1" applyAlignment="1" applyProtection="1">
      <alignment wrapText="1"/>
      <protection locked="0"/>
    </xf>
    <xf numFmtId="0" fontId="60" fillId="0" borderId="10" xfId="0" applyFont="1" applyFill="1" applyBorder="1" applyAlignment="1" applyProtection="1">
      <alignment/>
      <protection/>
    </xf>
    <xf numFmtId="0" fontId="64" fillId="0" borderId="11" xfId="58" applyNumberFormat="1" applyFont="1" applyFill="1" applyBorder="1" applyProtection="1">
      <alignment/>
      <protection locked="0"/>
    </xf>
    <xf numFmtId="0" fontId="7" fillId="13" borderId="11" xfId="57" applyFont="1" applyFill="1" applyBorder="1" applyAlignment="1">
      <alignment/>
      <protection/>
    </xf>
    <xf numFmtId="4" fontId="7" fillId="13" borderId="11" xfId="57" applyNumberFormat="1" applyFont="1" applyFill="1" applyBorder="1">
      <alignment/>
      <protection/>
    </xf>
    <xf numFmtId="0" fontId="2" fillId="13" borderId="11" xfId="57" applyFont="1" applyFill="1" applyBorder="1" applyAlignment="1">
      <alignment/>
      <protection/>
    </xf>
    <xf numFmtId="0" fontId="2" fillId="13" borderId="11" xfId="57" applyFill="1" applyBorder="1" applyAlignment="1">
      <alignment horizontal="center" vertical="center" wrapText="1"/>
      <protection/>
    </xf>
    <xf numFmtId="4" fontId="63" fillId="0" borderId="13" xfId="58" applyNumberFormat="1" applyFont="1" applyFill="1" applyBorder="1">
      <alignment/>
      <protection/>
    </xf>
    <xf numFmtId="0" fontId="63" fillId="13" borderId="13" xfId="0" applyFont="1" applyFill="1" applyBorder="1" applyAlignment="1">
      <alignment horizontal="center" vertical="center"/>
    </xf>
    <xf numFmtId="0" fontId="63" fillId="0" borderId="11" xfId="0" applyFont="1" applyFill="1" applyBorder="1" applyAlignment="1" applyProtection="1">
      <alignment horizontal="center" vertical="center"/>
      <protection/>
    </xf>
    <xf numFmtId="4" fontId="17" fillId="0" borderId="14" xfId="0" applyNumberFormat="1" applyFont="1" applyFill="1" applyBorder="1" applyAlignment="1" applyProtection="1">
      <alignment vertical="center"/>
      <protection locked="0"/>
    </xf>
    <xf numFmtId="2" fontId="0" fillId="0" borderId="11" xfId="0" applyNumberFormat="1" applyBorder="1" applyAlignment="1" applyProtection="1">
      <alignment/>
      <protection locked="0"/>
    </xf>
    <xf numFmtId="4" fontId="64" fillId="0" borderId="0" xfId="58" applyNumberFormat="1" applyFont="1" applyFill="1" applyBorder="1">
      <alignment/>
      <protection/>
    </xf>
    <xf numFmtId="0" fontId="60" fillId="33" borderId="11" xfId="0" applyFont="1" applyFill="1" applyBorder="1" applyAlignment="1" applyProtection="1">
      <alignment wrapText="1"/>
      <protection/>
    </xf>
    <xf numFmtId="0" fontId="64" fillId="33" borderId="11" xfId="0" applyFont="1" applyFill="1" applyBorder="1" applyAlignment="1" applyProtection="1">
      <alignment vertical="center" wrapText="1"/>
      <protection/>
    </xf>
    <xf numFmtId="49" fontId="60" fillId="13" borderId="11" xfId="58" applyNumberFormat="1" applyFont="1" applyFill="1" applyBorder="1" applyAlignment="1">
      <alignment wrapText="1"/>
      <protection/>
    </xf>
    <xf numFmtId="3" fontId="13" fillId="13" borderId="11" xfId="0" applyNumberFormat="1" applyFont="1" applyFill="1" applyBorder="1" applyAlignment="1" applyProtection="1">
      <alignment horizontal="center" vertical="center"/>
      <protection/>
    </xf>
    <xf numFmtId="0" fontId="13" fillId="13" borderId="11" xfId="0" applyFont="1" applyFill="1" applyBorder="1" applyAlignment="1" applyProtection="1">
      <alignment wrapText="1"/>
      <protection/>
    </xf>
    <xf numFmtId="0" fontId="60" fillId="13" borderId="11" xfId="0" applyFont="1" applyFill="1" applyBorder="1" applyAlignment="1" applyProtection="1">
      <alignment vertical="center"/>
      <protection/>
    </xf>
    <xf numFmtId="0" fontId="60" fillId="13" borderId="11" xfId="0" applyFont="1" applyFill="1" applyBorder="1" applyAlignment="1" applyProtection="1">
      <alignment vertical="center" wrapText="1"/>
      <protection/>
    </xf>
    <xf numFmtId="0" fontId="60" fillId="13" borderId="11" xfId="0" applyFont="1" applyFill="1" applyBorder="1" applyAlignment="1" applyProtection="1">
      <alignment vertical="center"/>
      <protection locked="0"/>
    </xf>
    <xf numFmtId="0" fontId="13" fillId="33" borderId="11" xfId="0" applyFont="1" applyFill="1" applyBorder="1" applyAlignment="1" applyProtection="1">
      <alignment wrapText="1"/>
      <protection/>
    </xf>
    <xf numFmtId="4" fontId="60" fillId="13" borderId="11" xfId="0" applyNumberFormat="1" applyFont="1" applyFill="1" applyBorder="1" applyAlignment="1" applyProtection="1">
      <alignment horizontal="center" vertical="center"/>
      <protection locked="0"/>
    </xf>
    <xf numFmtId="4" fontId="17" fillId="13" borderId="14" xfId="0" applyNumberFormat="1" applyFont="1" applyFill="1" applyBorder="1" applyAlignment="1" applyProtection="1">
      <alignment vertical="center"/>
      <protection locked="0"/>
    </xf>
    <xf numFmtId="0" fontId="63" fillId="0" borderId="13" xfId="0" applyFont="1" applyFill="1" applyBorder="1" applyAlignment="1">
      <alignment horizontal="center" vertical="center"/>
    </xf>
    <xf numFmtId="4" fontId="60" fillId="0" borderId="11" xfId="0" applyNumberFormat="1" applyFont="1" applyFill="1" applyBorder="1" applyAlignment="1" applyProtection="1">
      <alignment horizontal="center" vertical="center"/>
      <protection locked="0"/>
    </xf>
    <xf numFmtId="0" fontId="64" fillId="0" borderId="11" xfId="58" applyNumberFormat="1" applyFont="1" applyFill="1" applyBorder="1" applyAlignment="1" applyProtection="1">
      <alignment horizontal="center" vertical="center"/>
      <protection locked="0"/>
    </xf>
    <xf numFmtId="0" fontId="66" fillId="0" borderId="11" xfId="0" applyFont="1" applyFill="1" applyBorder="1" applyAlignment="1">
      <alignment wrapText="1"/>
    </xf>
    <xf numFmtId="0" fontId="66" fillId="0" borderId="11" xfId="0" applyFont="1" applyFill="1" applyBorder="1" applyAlignment="1">
      <alignment/>
    </xf>
    <xf numFmtId="0" fontId="15" fillId="13" borderId="11" xfId="0" applyFont="1" applyFill="1" applyBorder="1" applyAlignment="1" applyProtection="1">
      <alignment horizontal="center" vertical="center"/>
      <protection/>
    </xf>
    <xf numFmtId="0" fontId="13" fillId="13" borderId="11" xfId="0" applyFont="1" applyFill="1" applyBorder="1" applyAlignment="1" applyProtection="1">
      <alignment/>
      <protection/>
    </xf>
    <xf numFmtId="4" fontId="13" fillId="13" borderId="11" xfId="0" applyNumberFormat="1" applyFont="1" applyFill="1" applyBorder="1" applyAlignment="1" applyProtection="1">
      <alignment vertical="center"/>
      <protection locked="0"/>
    </xf>
    <xf numFmtId="4" fontId="13" fillId="13" borderId="11" xfId="0" applyNumberFormat="1" applyFont="1" applyFill="1" applyBorder="1" applyAlignment="1" applyProtection="1">
      <alignment/>
      <protection/>
    </xf>
    <xf numFmtId="0" fontId="15" fillId="13" borderId="11" xfId="0" applyNumberFormat="1" applyFont="1" applyFill="1" applyBorder="1" applyAlignment="1" applyProtection="1">
      <alignment/>
      <protection locked="0"/>
    </xf>
    <xf numFmtId="0" fontId="14" fillId="13" borderId="11" xfId="0" applyNumberFormat="1" applyFont="1" applyFill="1" applyBorder="1" applyAlignment="1" applyProtection="1">
      <alignment/>
      <protection locked="0"/>
    </xf>
    <xf numFmtId="0" fontId="0" fillId="13" borderId="11" xfId="0" applyFill="1" applyBorder="1" applyAlignment="1" applyProtection="1">
      <alignment/>
      <protection/>
    </xf>
    <xf numFmtId="0" fontId="13" fillId="0" borderId="11" xfId="0" applyFont="1" applyFill="1" applyBorder="1" applyAlignment="1" applyProtection="1">
      <alignment vertical="center"/>
      <protection/>
    </xf>
    <xf numFmtId="0" fontId="66" fillId="13" borderId="11" xfId="0" applyFont="1" applyFill="1" applyBorder="1" applyAlignment="1">
      <alignment horizontal="center" vertical="center"/>
    </xf>
    <xf numFmtId="0" fontId="66" fillId="13" borderId="11" xfId="0" applyFont="1" applyFill="1" applyBorder="1" applyAlignment="1">
      <alignment wrapText="1"/>
    </xf>
    <xf numFmtId="0" fontId="66" fillId="13" borderId="11" xfId="0" applyFont="1" applyFill="1" applyBorder="1" applyAlignment="1">
      <alignment/>
    </xf>
    <xf numFmtId="181" fontId="63" fillId="0" borderId="0" xfId="58" applyNumberFormat="1" applyFont="1" applyFill="1" applyBorder="1">
      <alignment/>
      <protection/>
    </xf>
    <xf numFmtId="0" fontId="13" fillId="0" borderId="11"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13" fillId="13" borderId="11" xfId="0" applyFont="1" applyFill="1" applyBorder="1" applyAlignment="1" applyProtection="1">
      <alignment vertical="center"/>
      <protection locked="0"/>
    </xf>
    <xf numFmtId="0" fontId="2" fillId="0" borderId="0" xfId="57" applyFont="1" applyFill="1" applyAlignment="1" applyProtection="1">
      <alignment horizontal="center"/>
      <protection locked="0"/>
    </xf>
    <xf numFmtId="0" fontId="2" fillId="0" borderId="0" xfId="57" applyFont="1" applyFill="1" applyAlignment="1">
      <alignment horizontal="right"/>
      <protection/>
    </xf>
    <xf numFmtId="0" fontId="5" fillId="0" borderId="0" xfId="57" applyFont="1" applyFill="1" applyAlignment="1">
      <alignment horizontal="center"/>
      <protection/>
    </xf>
    <xf numFmtId="0" fontId="4" fillId="34" borderId="15" xfId="57" applyFont="1" applyFill="1" applyBorder="1" applyAlignment="1">
      <alignment horizontal="center"/>
      <protection/>
    </xf>
    <xf numFmtId="0" fontId="4" fillId="34" borderId="16" xfId="57" applyFont="1" applyFill="1" applyBorder="1" applyAlignment="1">
      <alignment horizontal="center"/>
      <protection/>
    </xf>
    <xf numFmtId="0" fontId="60" fillId="13" borderId="17" xfId="0" applyFont="1" applyFill="1" applyBorder="1" applyAlignment="1" applyProtection="1">
      <alignment horizontal="center" vertical="center" wrapText="1"/>
      <protection locked="0"/>
    </xf>
    <xf numFmtId="0" fontId="60" fillId="13" borderId="13" xfId="0" applyFont="1" applyFill="1" applyBorder="1" applyAlignment="1" applyProtection="1">
      <alignment horizontal="center" vertical="center" wrapText="1"/>
      <protection locked="0"/>
    </xf>
    <xf numFmtId="0" fontId="66" fillId="0" borderId="11" xfId="0" applyFont="1" applyFill="1" applyBorder="1" applyAlignment="1">
      <alignment horizontal="center" vertical="center"/>
    </xf>
    <xf numFmtId="0" fontId="60" fillId="0" borderId="17" xfId="0" applyFont="1" applyFill="1" applyBorder="1" applyAlignment="1" applyProtection="1">
      <alignment horizontal="center" vertical="center" wrapText="1"/>
      <protection locked="0"/>
    </xf>
    <xf numFmtId="0" fontId="60" fillId="0" borderId="12" xfId="0" applyFont="1" applyFill="1" applyBorder="1" applyAlignment="1" applyProtection="1">
      <alignment horizontal="center" vertical="center" wrapText="1"/>
      <protection locked="0"/>
    </xf>
    <xf numFmtId="0" fontId="60" fillId="0" borderId="13" xfId="0" applyFont="1" applyFill="1" applyBorder="1" applyAlignment="1" applyProtection="1">
      <alignment horizontal="center" vertical="center" wrapText="1"/>
      <protection locked="0"/>
    </xf>
    <xf numFmtId="0" fontId="60" fillId="13" borderId="17" xfId="0" applyFont="1" applyFill="1" applyBorder="1" applyAlignment="1" applyProtection="1">
      <alignment horizontal="center" vertical="center"/>
      <protection locked="0"/>
    </xf>
    <xf numFmtId="0" fontId="60" fillId="13" borderId="12" xfId="0" applyFont="1" applyFill="1" applyBorder="1" applyAlignment="1" applyProtection="1">
      <alignment horizontal="center" vertical="center"/>
      <protection locked="0"/>
    </xf>
    <xf numFmtId="0" fontId="60" fillId="13" borderId="13" xfId="0" applyFont="1" applyFill="1" applyBorder="1" applyAlignment="1" applyProtection="1">
      <alignment horizontal="center" vertical="center"/>
      <protection locked="0"/>
    </xf>
    <xf numFmtId="0" fontId="57" fillId="13" borderId="11" xfId="0" applyFont="1" applyFill="1" applyBorder="1" applyAlignment="1" applyProtection="1">
      <alignment horizontal="center" vertical="center"/>
      <protection/>
    </xf>
    <xf numFmtId="0" fontId="60" fillId="13" borderId="17" xfId="0" applyFont="1" applyFill="1" applyBorder="1" applyAlignment="1" applyProtection="1">
      <alignment horizontal="center" vertical="center"/>
      <protection/>
    </xf>
    <xf numFmtId="0" fontId="60" fillId="13" borderId="12" xfId="0" applyFont="1" applyFill="1" applyBorder="1" applyAlignment="1" applyProtection="1">
      <alignment horizontal="center" vertical="center"/>
      <protection/>
    </xf>
    <xf numFmtId="0" fontId="60" fillId="13" borderId="13" xfId="0" applyFont="1" applyFill="1" applyBorder="1" applyAlignment="1" applyProtection="1">
      <alignment horizontal="center" vertical="center"/>
      <protection/>
    </xf>
    <xf numFmtId="0" fontId="60" fillId="0" borderId="0" xfId="0" applyFont="1" applyFill="1" applyAlignment="1">
      <alignment horizontal="left" wrapText="1"/>
    </xf>
    <xf numFmtId="0" fontId="8" fillId="0" borderId="0" xfId="0" applyFont="1" applyFill="1" applyBorder="1" applyAlignment="1">
      <alignment horizontal="left" vertical="top" wrapText="1"/>
    </xf>
    <xf numFmtId="0" fontId="60" fillId="0" borderId="17" xfId="0" applyFont="1" applyFill="1" applyBorder="1" applyAlignment="1" applyProtection="1">
      <alignment horizontal="center" vertical="center" wrapText="1"/>
      <protection/>
    </xf>
    <xf numFmtId="0" fontId="60" fillId="0" borderId="12" xfId="0" applyFont="1" applyFill="1" applyBorder="1" applyAlignment="1" applyProtection="1">
      <alignment horizontal="center" vertical="center" wrapText="1"/>
      <protection/>
    </xf>
    <xf numFmtId="0" fontId="60" fillId="0" borderId="13" xfId="0" applyFont="1" applyFill="1" applyBorder="1" applyAlignment="1" applyProtection="1">
      <alignment horizontal="center" vertical="center" wrapText="1"/>
      <protection/>
    </xf>
    <xf numFmtId="0" fontId="60" fillId="0" borderId="17" xfId="0" applyFont="1" applyFill="1" applyBorder="1" applyAlignment="1" applyProtection="1">
      <alignment horizontal="center" vertical="center"/>
      <protection/>
    </xf>
    <xf numFmtId="0" fontId="60" fillId="0" borderId="12" xfId="0" applyFont="1" applyFill="1" applyBorder="1" applyAlignment="1" applyProtection="1">
      <alignment horizontal="center" vertical="center"/>
      <protection/>
    </xf>
    <xf numFmtId="0" fontId="60" fillId="0" borderId="13" xfId="0" applyFont="1" applyFill="1" applyBorder="1" applyAlignment="1" applyProtection="1">
      <alignment horizontal="center" vertical="center"/>
      <protection/>
    </xf>
    <xf numFmtId="0" fontId="13" fillId="13" borderId="17" xfId="0" applyFont="1" applyFill="1" applyBorder="1" applyAlignment="1" applyProtection="1">
      <alignment horizontal="center" vertical="center"/>
      <protection/>
    </xf>
    <xf numFmtId="0" fontId="13" fillId="13" borderId="12" xfId="0" applyFont="1" applyFill="1" applyBorder="1" applyAlignment="1" applyProtection="1">
      <alignment horizontal="center" vertical="center"/>
      <protection/>
    </xf>
    <xf numFmtId="0" fontId="13" fillId="13" borderId="13" xfId="0" applyFont="1" applyFill="1" applyBorder="1" applyAlignment="1" applyProtection="1">
      <alignment horizontal="center" vertical="center"/>
      <protection/>
    </xf>
    <xf numFmtId="0" fontId="60" fillId="0" borderId="17" xfId="0" applyFont="1" applyFill="1" applyBorder="1" applyAlignment="1" applyProtection="1">
      <alignment horizontal="center" vertical="center"/>
      <protection locked="0"/>
    </xf>
    <xf numFmtId="0" fontId="60" fillId="0" borderId="12" xfId="0" applyFont="1" applyFill="1" applyBorder="1" applyAlignment="1" applyProtection="1">
      <alignment horizontal="center" vertical="center"/>
      <protection locked="0"/>
    </xf>
    <xf numFmtId="0" fontId="60" fillId="0" borderId="13" xfId="0" applyFont="1" applyFill="1" applyBorder="1" applyAlignment="1" applyProtection="1">
      <alignment horizontal="center" vertical="center"/>
      <protection locked="0"/>
    </xf>
    <xf numFmtId="0" fontId="2" fillId="0" borderId="0" xfId="57" applyFont="1" applyFill="1" applyAlignment="1" applyProtection="1">
      <alignment horizontal="left"/>
      <protection locked="0"/>
    </xf>
    <xf numFmtId="3" fontId="60" fillId="0" borderId="11" xfId="0" applyNumberFormat="1" applyFont="1" applyFill="1" applyBorder="1" applyAlignment="1" applyProtection="1">
      <alignment horizontal="center" vertical="center"/>
      <protection locked="0"/>
    </xf>
    <xf numFmtId="3" fontId="60" fillId="13" borderId="11" xfId="0" applyNumberFormat="1" applyFont="1" applyFill="1" applyBorder="1" applyAlignment="1" applyProtection="1">
      <alignment horizontal="center" vertical="center"/>
      <protection locked="0"/>
    </xf>
    <xf numFmtId="3" fontId="13" fillId="13" borderId="11" xfId="0" applyNumberFormat="1" applyFont="1" applyFill="1" applyBorder="1" applyAlignment="1" applyProtection="1">
      <alignment horizontal="center"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4"/>
  <sheetViews>
    <sheetView zoomScalePageLayoutView="0" workbookViewId="0" topLeftCell="A18">
      <selection activeCell="E42" sqref="E42"/>
    </sheetView>
  </sheetViews>
  <sheetFormatPr defaultColWidth="9.140625" defaultRowHeight="15"/>
  <cols>
    <col min="2" max="2" width="10.57421875" style="0" customWidth="1"/>
    <col min="3" max="3" width="24.421875" style="0" customWidth="1"/>
    <col min="4" max="4" width="21.421875" style="0" customWidth="1"/>
  </cols>
  <sheetData>
    <row r="1" spans="1:6" ht="15">
      <c r="A1" s="1" t="s">
        <v>55</v>
      </c>
      <c r="B1" s="1"/>
      <c r="C1" s="2"/>
      <c r="D1" s="2"/>
      <c r="E1" s="2"/>
      <c r="F1" s="2"/>
    </row>
    <row r="2" spans="1:6" ht="15">
      <c r="A2" s="1" t="s">
        <v>56</v>
      </c>
      <c r="B2" s="1"/>
      <c r="C2" s="2"/>
      <c r="D2" s="2"/>
      <c r="E2" s="2"/>
      <c r="F2" s="2"/>
    </row>
    <row r="3" spans="1:6" ht="15">
      <c r="A3" s="1" t="s">
        <v>57</v>
      </c>
      <c r="B3" s="1"/>
      <c r="C3" s="2"/>
      <c r="D3" s="2"/>
      <c r="E3" s="2"/>
      <c r="F3" s="2"/>
    </row>
    <row r="4" spans="1:6" ht="15">
      <c r="A4" s="1" t="s">
        <v>137</v>
      </c>
      <c r="B4" s="1"/>
      <c r="C4" s="2"/>
      <c r="D4" s="2"/>
      <c r="E4" s="2"/>
      <c r="F4" s="2"/>
    </row>
    <row r="5" spans="1:6" ht="15">
      <c r="A5" s="1" t="s">
        <v>136</v>
      </c>
      <c r="B5" s="1"/>
      <c r="C5" s="2"/>
      <c r="D5" s="2"/>
      <c r="E5" s="2"/>
      <c r="F5" s="2"/>
    </row>
    <row r="6" spans="1:6" ht="15">
      <c r="A6" s="1"/>
      <c r="B6" s="3"/>
      <c r="C6" s="2"/>
      <c r="D6" s="2"/>
      <c r="E6" s="2"/>
      <c r="F6" s="2"/>
    </row>
    <row r="7" spans="1:6" ht="14.25">
      <c r="A7" s="2"/>
      <c r="B7" s="2"/>
      <c r="C7" s="2"/>
      <c r="D7" s="2"/>
      <c r="E7" s="2"/>
      <c r="F7" s="2"/>
    </row>
    <row r="8" spans="1:6" ht="17.25">
      <c r="A8" s="152" t="s">
        <v>138</v>
      </c>
      <c r="B8" s="153"/>
      <c r="C8" s="153"/>
      <c r="D8" s="153"/>
      <c r="E8" s="153"/>
      <c r="F8" s="153"/>
    </row>
    <row r="9" spans="1:6" ht="14.25">
      <c r="A9" s="2"/>
      <c r="B9" s="2"/>
      <c r="C9" s="2"/>
      <c r="D9" s="2"/>
      <c r="E9" s="2"/>
      <c r="F9" s="2"/>
    </row>
    <row r="10" spans="1:6" ht="14.25">
      <c r="A10" s="8"/>
      <c r="B10" s="8"/>
      <c r="C10" s="8"/>
      <c r="D10" s="8"/>
      <c r="E10" s="8"/>
      <c r="F10" s="8"/>
    </row>
    <row r="11" spans="1:6" ht="15">
      <c r="A11" s="151" t="s">
        <v>58</v>
      </c>
      <c r="B11" s="151"/>
      <c r="C11" s="12"/>
      <c r="D11" s="8"/>
      <c r="E11" s="8"/>
      <c r="F11" s="8"/>
    </row>
    <row r="12" spans="1:6" ht="15">
      <c r="A12" s="151" t="s">
        <v>59</v>
      </c>
      <c r="B12" s="151"/>
      <c r="C12" s="13"/>
      <c r="D12" s="8"/>
      <c r="E12" s="8"/>
      <c r="F12" s="8"/>
    </row>
    <row r="13" spans="1:6" ht="15">
      <c r="A13" s="151" t="s">
        <v>60</v>
      </c>
      <c r="B13" s="151"/>
      <c r="C13" s="14"/>
      <c r="D13" s="8"/>
      <c r="E13" s="8"/>
      <c r="F13" s="8"/>
    </row>
    <row r="14" spans="1:6" ht="14.25">
      <c r="A14" s="8"/>
      <c r="B14" s="8"/>
      <c r="C14" s="8"/>
      <c r="D14" s="8"/>
      <c r="E14" s="8"/>
      <c r="F14" s="8"/>
    </row>
    <row r="15" spans="1:6" ht="14.25">
      <c r="A15" s="15"/>
      <c r="B15" s="110" t="s">
        <v>48</v>
      </c>
      <c r="C15" s="111" t="s">
        <v>4</v>
      </c>
      <c r="D15" s="111" t="s">
        <v>5</v>
      </c>
      <c r="E15" s="10"/>
      <c r="F15" s="8"/>
    </row>
    <row r="16" spans="1:6" ht="14.25">
      <c r="A16" s="15"/>
      <c r="B16" s="9">
        <v>1</v>
      </c>
      <c r="C16" s="11">
        <f>SUM('Specifikacija SM'!H2:H6)</f>
        <v>0</v>
      </c>
      <c r="D16" s="11">
        <f>SUM('Specifikacija SM'!I2:I6)</f>
        <v>0</v>
      </c>
      <c r="E16" s="10"/>
      <c r="F16" s="8"/>
    </row>
    <row r="17" spans="1:6" ht="14.25">
      <c r="A17" s="15"/>
      <c r="B17" s="9">
        <v>2</v>
      </c>
      <c r="C17" s="11">
        <f>SUM('Specifikacija SM'!H7:H9)</f>
        <v>0</v>
      </c>
      <c r="D17" s="11">
        <f>SUM('Specifikacija SM'!I7:I9)</f>
        <v>0</v>
      </c>
      <c r="E17" s="10"/>
      <c r="F17" s="8"/>
    </row>
    <row r="18" spans="1:6" ht="14.25">
      <c r="A18" s="15"/>
      <c r="B18" s="9">
        <v>3</v>
      </c>
      <c r="C18" s="11">
        <f>SUM('Specifikacija SM'!H10:H13)</f>
        <v>0</v>
      </c>
      <c r="D18" s="11">
        <f>SUM('Specifikacija SM'!I10:I13)</f>
        <v>0</v>
      </c>
      <c r="E18" s="10"/>
      <c r="F18" s="8"/>
    </row>
    <row r="19" spans="1:6" ht="14.25">
      <c r="A19" s="15"/>
      <c r="B19" s="9">
        <v>4</v>
      </c>
      <c r="C19" s="11">
        <f>+'Specifikacija SM'!H14</f>
        <v>0</v>
      </c>
      <c r="D19" s="11">
        <f>+'Specifikacija SM'!I14</f>
        <v>0</v>
      </c>
      <c r="E19" s="10"/>
      <c r="F19" s="8"/>
    </row>
    <row r="20" spans="1:6" ht="15" customHeight="1">
      <c r="A20" s="15"/>
      <c r="B20" s="9">
        <v>5</v>
      </c>
      <c r="C20" s="11">
        <f>+'Specifikacija SM'!H15+'Specifikacija SM'!H16+'Specifikacija SM'!H17+'Specifikacija SM'!H18</f>
        <v>0</v>
      </c>
      <c r="D20" s="11">
        <f>+'Specifikacija SM'!I15+'Specifikacija SM'!I16+'Specifikacija SM'!I17+'Specifikacija SM'!I18</f>
        <v>0</v>
      </c>
      <c r="E20" s="10"/>
      <c r="F20" s="8"/>
    </row>
    <row r="21" spans="1:6" ht="15" customHeight="1">
      <c r="A21" s="15"/>
      <c r="B21" s="9">
        <v>6</v>
      </c>
      <c r="C21" s="11">
        <f>+'Specifikacija SM'!H19+'Specifikacija SM'!H20+'Specifikacija SM'!H21+'Specifikacija SM'!H22</f>
        <v>0</v>
      </c>
      <c r="D21" s="11">
        <f>+'Specifikacija SM'!I19+'Specifikacija SM'!I20+'Specifikacija SM'!I21+'Specifikacija SM'!I22</f>
        <v>0</v>
      </c>
      <c r="E21" s="10"/>
      <c r="F21" s="8"/>
    </row>
    <row r="22" spans="1:6" ht="15" customHeight="1">
      <c r="A22" s="15"/>
      <c r="B22" s="9">
        <v>7</v>
      </c>
      <c r="C22" s="11">
        <f>+'Specifikacija SM'!H23+'Specifikacija SM'!H24+'Specifikacija SM'!H25+'Specifikacija SM'!H26+'Specifikacija SM'!H27+'Specifikacija SM'!H28+'Specifikacija SM'!H29+'Specifikacija SM'!H30+'Specifikacija SM'!H31+'Specifikacija SM'!H32+'Specifikacija SM'!H33</f>
        <v>0</v>
      </c>
      <c r="D22" s="11">
        <f>+'Specifikacija SM'!I23+'Specifikacija SM'!I24+'Specifikacija SM'!I25+'Specifikacija SM'!I26+'Specifikacija SM'!I27+'Specifikacija SM'!I28+'Specifikacija SM'!I29+'Specifikacija SM'!I30+'Specifikacija SM'!I31+'Specifikacija SM'!I32+'Specifikacija SM'!I33</f>
        <v>0</v>
      </c>
      <c r="E22" s="10"/>
      <c r="F22" s="8"/>
    </row>
    <row r="23" spans="1:6" ht="14.25">
      <c r="A23" s="15"/>
      <c r="B23" s="9">
        <v>8</v>
      </c>
      <c r="C23" s="11">
        <f>SUM('Specifikacija SM'!H34:H45)</f>
        <v>0</v>
      </c>
      <c r="D23" s="11">
        <f>SUM('Specifikacija SM'!I34:I45)</f>
        <v>0</v>
      </c>
      <c r="E23" s="10"/>
      <c r="F23" s="8"/>
    </row>
    <row r="24" spans="1:6" ht="14.25">
      <c r="A24" s="16"/>
      <c r="B24" s="9">
        <v>9</v>
      </c>
      <c r="C24" s="11">
        <f>+'Specifikacija SM'!H46</f>
        <v>0</v>
      </c>
      <c r="D24" s="11">
        <f>+'Specifikacija SM'!I46</f>
        <v>0</v>
      </c>
      <c r="E24" s="10"/>
      <c r="F24" s="8"/>
    </row>
    <row r="25" spans="1:6" ht="14.25">
      <c r="A25" s="16"/>
      <c r="B25" s="9">
        <v>10</v>
      </c>
      <c r="C25" s="11">
        <f>+SUM('Specifikacija SM'!H47:H55)</f>
        <v>0</v>
      </c>
      <c r="D25" s="11">
        <f>+SUM('Specifikacija SM'!I47:I55)</f>
        <v>0</v>
      </c>
      <c r="E25" s="10"/>
      <c r="F25" s="8"/>
    </row>
    <row r="26" spans="1:6" ht="14.25">
      <c r="A26" s="16"/>
      <c r="B26" s="9">
        <v>11</v>
      </c>
      <c r="C26" s="11">
        <f>+'Specifikacija SM'!H56</f>
        <v>0</v>
      </c>
      <c r="D26" s="11">
        <f>+'Specifikacija SM'!I56</f>
        <v>0</v>
      </c>
      <c r="E26" s="10"/>
      <c r="F26" s="8"/>
    </row>
    <row r="27" spans="1:6" ht="14.25">
      <c r="A27" s="16"/>
      <c r="B27" s="9">
        <v>12</v>
      </c>
      <c r="C27" s="11">
        <f>+'Specifikacija SM'!H57</f>
        <v>0</v>
      </c>
      <c r="D27" s="11">
        <f>+'Specifikacija SM'!I57</f>
        <v>0</v>
      </c>
      <c r="E27" s="10"/>
      <c r="F27" s="8"/>
    </row>
    <row r="28" spans="1:6" ht="14.25">
      <c r="A28" s="16"/>
      <c r="B28" s="9">
        <v>13</v>
      </c>
      <c r="C28" s="11">
        <f>+'Specifikacija SM'!H58</f>
        <v>0</v>
      </c>
      <c r="D28" s="11">
        <f>+'Specifikacija SM'!I58</f>
        <v>0</v>
      </c>
      <c r="E28" s="10"/>
      <c r="F28" s="8"/>
    </row>
    <row r="29" spans="1:6" ht="14.25">
      <c r="A29" s="16"/>
      <c r="B29" s="9">
        <v>14</v>
      </c>
      <c r="C29" s="11">
        <f>+SUM('Specifikacija SM'!H59:H68)</f>
        <v>0</v>
      </c>
      <c r="D29" s="11">
        <f>+SUM('Specifikacija SM'!I59:I68)</f>
        <v>0</v>
      </c>
      <c r="E29" s="10"/>
      <c r="F29" s="8"/>
    </row>
    <row r="30" spans="1:6" ht="14.25">
      <c r="A30" s="16"/>
      <c r="B30" s="9">
        <v>15</v>
      </c>
      <c r="C30" s="11">
        <f>+'Specifikacija SM'!H69</f>
        <v>0</v>
      </c>
      <c r="D30" s="11">
        <f>+'Specifikacija SM'!I69</f>
        <v>0</v>
      </c>
      <c r="E30" s="10"/>
      <c r="F30" s="8"/>
    </row>
    <row r="31" spans="1:6" ht="14.25">
      <c r="A31" s="16"/>
      <c r="B31" s="9">
        <v>16</v>
      </c>
      <c r="C31" s="11">
        <f>+'Specifikacija SM'!H70</f>
        <v>0</v>
      </c>
      <c r="D31" s="11">
        <f>+'Specifikacija SM'!I70</f>
        <v>0</v>
      </c>
      <c r="E31" s="10"/>
      <c r="F31" s="8"/>
    </row>
    <row r="32" spans="1:6" ht="14.25">
      <c r="A32" s="16"/>
      <c r="B32" s="9">
        <v>17</v>
      </c>
      <c r="C32" s="11">
        <f>+'Specifikacija SM'!H71</f>
        <v>0</v>
      </c>
      <c r="D32" s="11">
        <f>+'Specifikacija SM'!I71</f>
        <v>0</v>
      </c>
      <c r="E32" s="10"/>
      <c r="F32" s="8"/>
    </row>
    <row r="33" spans="1:6" ht="14.25">
      <c r="A33" s="16"/>
      <c r="B33" s="9">
        <v>18</v>
      </c>
      <c r="C33" s="11">
        <f>+'Specifikacija SM'!H72</f>
        <v>0</v>
      </c>
      <c r="D33" s="11">
        <f>+'Specifikacija SM'!I72</f>
        <v>0</v>
      </c>
      <c r="E33" s="10"/>
      <c r="F33" s="8"/>
    </row>
    <row r="34" spans="1:6" ht="14.25">
      <c r="A34" s="16"/>
      <c r="B34" s="9">
        <v>19</v>
      </c>
      <c r="C34" s="11">
        <f>+'Specifikacija SM'!H73+'Specifikacija SM'!H74</f>
        <v>0</v>
      </c>
      <c r="D34" s="11">
        <f>+'Specifikacija SM'!I73+'Specifikacija SM'!I74</f>
        <v>0</v>
      </c>
      <c r="E34" s="10"/>
      <c r="F34" s="8"/>
    </row>
    <row r="35" spans="1:6" ht="14.25">
      <c r="A35" s="16"/>
      <c r="B35" s="9">
        <v>20</v>
      </c>
      <c r="C35" s="11">
        <f>+'Specifikacija SM'!H75+'Specifikacija SM'!H76+'Specifikacija SM'!H77+'Specifikacija SM'!H78</f>
        <v>0</v>
      </c>
      <c r="D35" s="11">
        <f>+'Specifikacija SM'!I75+'Specifikacija SM'!I76+'Specifikacija SM'!I77+'Specifikacija SM'!I78</f>
        <v>0</v>
      </c>
      <c r="E35" s="10"/>
      <c r="F35" s="8"/>
    </row>
    <row r="36" spans="1:6" ht="14.25">
      <c r="A36" s="16"/>
      <c r="B36" s="9">
        <v>21</v>
      </c>
      <c r="C36" s="11">
        <f>+'Specifikacija SM'!H79</f>
        <v>0</v>
      </c>
      <c r="D36" s="11">
        <f>+'Specifikacija SM'!I79</f>
        <v>0</v>
      </c>
      <c r="E36" s="10"/>
      <c r="F36" s="8"/>
    </row>
    <row r="37" spans="1:6" ht="14.25">
      <c r="A37" s="16"/>
      <c r="B37" s="108" t="s">
        <v>49</v>
      </c>
      <c r="C37" s="109">
        <f>SUM(C16:C36)</f>
        <v>0</v>
      </c>
      <c r="D37" s="109">
        <f>SUM(D16:D36)</f>
        <v>0</v>
      </c>
      <c r="E37" s="8"/>
      <c r="F37" s="8"/>
    </row>
    <row r="38" spans="1:6" ht="14.25">
      <c r="A38" s="150"/>
      <c r="B38" s="150"/>
      <c r="C38" s="8"/>
      <c r="D38" s="8"/>
      <c r="E38" s="8"/>
      <c r="F38" s="8"/>
    </row>
    <row r="39" spans="1:6" ht="14.25">
      <c r="A39" s="149" t="s">
        <v>61</v>
      </c>
      <c r="B39" s="149"/>
      <c r="C39" s="149"/>
      <c r="D39" s="17"/>
      <c r="E39" s="19"/>
      <c r="F39" s="19"/>
    </row>
    <row r="40" spans="1:6" ht="14.25">
      <c r="A40" s="99"/>
      <c r="B40" s="181" t="s">
        <v>139</v>
      </c>
      <c r="C40" s="181"/>
      <c r="D40" s="181"/>
      <c r="E40" s="19"/>
      <c r="F40" s="19"/>
    </row>
    <row r="41" spans="1:6" ht="15">
      <c r="A41" s="20"/>
      <c r="B41" s="20"/>
      <c r="C41" s="20"/>
      <c r="D41" s="20"/>
      <c r="E41" s="21" t="s">
        <v>70</v>
      </c>
      <c r="F41" s="22"/>
    </row>
    <row r="42" spans="1:6" ht="15">
      <c r="A42" s="4" t="s">
        <v>69</v>
      </c>
      <c r="B42" s="5"/>
      <c r="C42" s="6"/>
      <c r="D42" s="20"/>
      <c r="E42" s="18"/>
      <c r="F42" s="23"/>
    </row>
    <row r="43" spans="1:6" ht="15">
      <c r="A43" s="4"/>
      <c r="B43" s="7"/>
      <c r="C43" s="6"/>
      <c r="D43" s="6"/>
      <c r="E43" s="6"/>
      <c r="F43" s="22"/>
    </row>
    <row r="44" spans="1:6" ht="14.25">
      <c r="A44" s="22"/>
      <c r="B44" s="22"/>
      <c r="C44" s="22"/>
      <c r="D44" s="22"/>
      <c r="E44" s="22"/>
      <c r="F44" s="22"/>
    </row>
  </sheetData>
  <sheetProtection password="8999" sheet="1"/>
  <mergeCells count="7">
    <mergeCell ref="B40:D40"/>
    <mergeCell ref="A39:C39"/>
    <mergeCell ref="A38:B38"/>
    <mergeCell ref="A11:B11"/>
    <mergeCell ref="A12:B12"/>
    <mergeCell ref="A13:B13"/>
    <mergeCell ref="A8:F8"/>
  </mergeCells>
  <dataValidations count="3">
    <dataValidation type="textLength" allowBlank="1" showInputMessage="1" showErrorMessage="1" promptTitle="Unesite Matični broj" prompt="Unesite Matični broj ponuđača" sqref="C13">
      <formula1>0</formula1>
      <formula2>999999999</formula2>
    </dataValidation>
    <dataValidation type="whole" allowBlank="1" showInputMessage="1" showErrorMessage="1" promptTitle="Unesite PIB" prompt="Unesite PIB ponuđača 9 cifara" sqref="C12">
      <formula1>0</formula1>
      <formula2>999999999</formula2>
    </dataValidation>
    <dataValidation type="textLength" allowBlank="1" showInputMessage="1" showErrorMessage="1" promptTitle="Unesite naziv ponuđača" prompt="Unesite naziv ponuđača min 3 slova, maximalno 40" sqref="C11">
      <formula1>3</formula1>
      <formula2>40</formula2>
    </dataValidation>
  </dataValidations>
  <printOptions/>
  <pageMargins left="0.7" right="0.7" top="0.23" bottom="0.32" header="0.17"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100"/>
  <sheetViews>
    <sheetView tabSelected="1" zoomScale="90" zoomScaleNormal="90" workbookViewId="0" topLeftCell="A1">
      <selection activeCell="E79" sqref="E79"/>
    </sheetView>
  </sheetViews>
  <sheetFormatPr defaultColWidth="9.140625" defaultRowHeight="15"/>
  <cols>
    <col min="1" max="1" width="5.00390625" style="78" customWidth="1"/>
    <col min="2" max="2" width="0.13671875" style="30" hidden="1" customWidth="1"/>
    <col min="3" max="3" width="55.140625" style="81" customWidth="1"/>
    <col min="4" max="4" width="5.57421875" style="30" customWidth="1"/>
    <col min="5" max="5" width="10.140625" style="78" customWidth="1"/>
    <col min="6" max="6" width="13.421875" style="30" customWidth="1"/>
    <col min="7" max="7" width="15.00390625" style="42" customWidth="1"/>
    <col min="8" max="9" width="17.140625" style="30" customWidth="1"/>
    <col min="10" max="10" width="31.7109375" style="30" customWidth="1"/>
    <col min="11" max="11" width="24.57421875" style="62" customWidth="1"/>
    <col min="12" max="16384" width="9.140625" style="30" customWidth="1"/>
  </cols>
  <sheetData>
    <row r="1" spans="1:12" ht="75" customHeight="1">
      <c r="A1" s="26" t="s">
        <v>48</v>
      </c>
      <c r="B1" s="27" t="s">
        <v>0</v>
      </c>
      <c r="C1" s="27" t="s">
        <v>1</v>
      </c>
      <c r="D1" s="27" t="s">
        <v>2</v>
      </c>
      <c r="E1" s="27" t="s">
        <v>3</v>
      </c>
      <c r="F1" s="28" t="s">
        <v>51</v>
      </c>
      <c r="G1" s="28" t="s">
        <v>52</v>
      </c>
      <c r="H1" s="28" t="s">
        <v>53</v>
      </c>
      <c r="I1" s="28" t="s">
        <v>54</v>
      </c>
      <c r="J1" s="28" t="s">
        <v>50</v>
      </c>
      <c r="K1" s="29" t="s">
        <v>92</v>
      </c>
      <c r="L1" s="105" t="s">
        <v>68</v>
      </c>
    </row>
    <row r="2" spans="1:12" ht="15">
      <c r="A2" s="169">
        <v>1</v>
      </c>
      <c r="B2" s="31">
        <v>1005</v>
      </c>
      <c r="C2" s="118" t="s">
        <v>6</v>
      </c>
      <c r="D2" s="31" t="s">
        <v>7</v>
      </c>
      <c r="E2" s="33">
        <v>600</v>
      </c>
      <c r="F2" s="182"/>
      <c r="G2" s="115"/>
      <c r="H2" s="100">
        <f>+E2*F2</f>
        <v>0</v>
      </c>
      <c r="I2" s="100">
        <f aca="true" t="shared" si="0" ref="I2:I28">+E2*G2</f>
        <v>0</v>
      </c>
      <c r="J2" s="36"/>
      <c r="K2" s="37"/>
      <c r="L2" s="178"/>
    </row>
    <row r="3" spans="1:12" ht="15">
      <c r="A3" s="170"/>
      <c r="B3" s="31">
        <v>78</v>
      </c>
      <c r="C3" s="118" t="s">
        <v>8</v>
      </c>
      <c r="D3" s="31" t="s">
        <v>7</v>
      </c>
      <c r="E3" s="33">
        <v>450</v>
      </c>
      <c r="F3" s="182"/>
      <c r="G3" s="115"/>
      <c r="H3" s="100">
        <f>+E3*F3</f>
        <v>0</v>
      </c>
      <c r="I3" s="100">
        <f t="shared" si="0"/>
        <v>0</v>
      </c>
      <c r="J3" s="36"/>
      <c r="K3" s="37"/>
      <c r="L3" s="179"/>
    </row>
    <row r="4" spans="1:12" ht="15">
      <c r="A4" s="170"/>
      <c r="B4" s="31">
        <v>1004</v>
      </c>
      <c r="C4" s="118" t="s">
        <v>14</v>
      </c>
      <c r="D4" s="31" t="s">
        <v>15</v>
      </c>
      <c r="E4" s="33">
        <v>100</v>
      </c>
      <c r="F4" s="182"/>
      <c r="G4" s="115"/>
      <c r="H4" s="100">
        <f>+E4*F4</f>
        <v>0</v>
      </c>
      <c r="I4" s="100">
        <f t="shared" si="0"/>
        <v>0</v>
      </c>
      <c r="J4" s="36"/>
      <c r="K4" s="37"/>
      <c r="L4" s="179"/>
    </row>
    <row r="5" spans="1:12" ht="15">
      <c r="A5" s="170"/>
      <c r="B5" s="31">
        <v>1022</v>
      </c>
      <c r="C5" s="118" t="s">
        <v>20</v>
      </c>
      <c r="D5" s="31" t="s">
        <v>15</v>
      </c>
      <c r="E5" s="33">
        <v>550</v>
      </c>
      <c r="F5" s="182"/>
      <c r="G5" s="115"/>
      <c r="H5" s="100">
        <f>+E5*F5</f>
        <v>0</v>
      </c>
      <c r="I5" s="100">
        <f t="shared" si="0"/>
        <v>0</v>
      </c>
      <c r="J5" s="36"/>
      <c r="K5" s="37"/>
      <c r="L5" s="179"/>
    </row>
    <row r="6" spans="1:12" ht="15">
      <c r="A6" s="171"/>
      <c r="B6" s="31">
        <v>103146</v>
      </c>
      <c r="C6" s="118" t="s">
        <v>38</v>
      </c>
      <c r="D6" s="31" t="s">
        <v>39</v>
      </c>
      <c r="E6" s="33">
        <v>60</v>
      </c>
      <c r="F6" s="182"/>
      <c r="G6" s="115"/>
      <c r="H6" s="100">
        <f>+E6*F6</f>
        <v>0</v>
      </c>
      <c r="I6" s="100">
        <f t="shared" si="0"/>
        <v>0</v>
      </c>
      <c r="J6" s="36"/>
      <c r="K6" s="37"/>
      <c r="L6" s="180"/>
    </row>
    <row r="7" spans="1:12" ht="15">
      <c r="A7" s="82"/>
      <c r="B7" s="83">
        <v>96345</v>
      </c>
      <c r="C7" s="84" t="s">
        <v>11</v>
      </c>
      <c r="D7" s="83" t="s">
        <v>73</v>
      </c>
      <c r="E7" s="85">
        <v>120</v>
      </c>
      <c r="F7" s="93"/>
      <c r="G7" s="86"/>
      <c r="H7" s="101">
        <f aca="true" t="shared" si="1" ref="H7:H58">+E7*F7</f>
        <v>0</v>
      </c>
      <c r="I7" s="101">
        <f t="shared" si="0"/>
        <v>0</v>
      </c>
      <c r="J7" s="87"/>
      <c r="K7" s="88" t="s">
        <v>71</v>
      </c>
      <c r="L7" s="160"/>
    </row>
    <row r="8" spans="1:12" ht="15">
      <c r="A8" s="89">
        <v>2</v>
      </c>
      <c r="B8" s="83">
        <v>96346</v>
      </c>
      <c r="C8" s="84" t="s">
        <v>12</v>
      </c>
      <c r="D8" s="83" t="s">
        <v>73</v>
      </c>
      <c r="E8" s="85">
        <v>120</v>
      </c>
      <c r="F8" s="93"/>
      <c r="G8" s="86"/>
      <c r="H8" s="101">
        <f t="shared" si="1"/>
        <v>0</v>
      </c>
      <c r="I8" s="101">
        <f t="shared" si="0"/>
        <v>0</v>
      </c>
      <c r="J8" s="87"/>
      <c r="K8" s="88"/>
      <c r="L8" s="161"/>
    </row>
    <row r="9" spans="1:12" ht="15">
      <c r="A9" s="90"/>
      <c r="B9" s="83">
        <v>96347</v>
      </c>
      <c r="C9" s="84" t="s">
        <v>13</v>
      </c>
      <c r="D9" s="83" t="s">
        <v>73</v>
      </c>
      <c r="E9" s="85">
        <v>120</v>
      </c>
      <c r="F9" s="93"/>
      <c r="G9" s="86"/>
      <c r="H9" s="101">
        <f t="shared" si="1"/>
        <v>0</v>
      </c>
      <c r="I9" s="101">
        <f t="shared" si="0"/>
        <v>0</v>
      </c>
      <c r="J9" s="87"/>
      <c r="K9" s="88"/>
      <c r="L9" s="162"/>
    </row>
    <row r="10" spans="1:12" ht="15">
      <c r="A10" s="172">
        <v>3</v>
      </c>
      <c r="B10" s="31">
        <v>1100</v>
      </c>
      <c r="C10" s="118" t="s">
        <v>16</v>
      </c>
      <c r="D10" s="31" t="s">
        <v>9</v>
      </c>
      <c r="E10" s="33">
        <v>1300</v>
      </c>
      <c r="F10" s="34"/>
      <c r="G10" s="35"/>
      <c r="H10" s="100">
        <f t="shared" si="1"/>
        <v>0</v>
      </c>
      <c r="I10" s="100">
        <f t="shared" si="0"/>
        <v>0</v>
      </c>
      <c r="J10" s="36"/>
      <c r="K10" s="37"/>
      <c r="L10" s="178"/>
    </row>
    <row r="11" spans="1:12" ht="15">
      <c r="A11" s="173"/>
      <c r="B11" s="31">
        <v>1101</v>
      </c>
      <c r="C11" s="118" t="s">
        <v>17</v>
      </c>
      <c r="D11" s="31" t="s">
        <v>9</v>
      </c>
      <c r="E11" s="33">
        <v>3600</v>
      </c>
      <c r="F11" s="34"/>
      <c r="G11" s="35"/>
      <c r="H11" s="100">
        <f t="shared" si="1"/>
        <v>0</v>
      </c>
      <c r="I11" s="100">
        <f t="shared" si="0"/>
        <v>0</v>
      </c>
      <c r="J11" s="36"/>
      <c r="K11" s="37"/>
      <c r="L11" s="179"/>
    </row>
    <row r="12" spans="1:12" ht="15">
      <c r="A12" s="173"/>
      <c r="B12" s="31">
        <v>1102</v>
      </c>
      <c r="C12" s="118" t="s">
        <v>18</v>
      </c>
      <c r="D12" s="31" t="s">
        <v>9</v>
      </c>
      <c r="E12" s="33">
        <v>3600</v>
      </c>
      <c r="F12" s="34"/>
      <c r="G12" s="35"/>
      <c r="H12" s="100">
        <f t="shared" si="1"/>
        <v>0</v>
      </c>
      <c r="I12" s="100">
        <f t="shared" si="0"/>
        <v>0</v>
      </c>
      <c r="J12" s="36"/>
      <c r="K12" s="37"/>
      <c r="L12" s="179"/>
    </row>
    <row r="13" spans="1:12" ht="15">
      <c r="A13" s="174"/>
      <c r="B13" s="31">
        <v>1103</v>
      </c>
      <c r="C13" s="118" t="s">
        <v>19</v>
      </c>
      <c r="D13" s="31" t="s">
        <v>9</v>
      </c>
      <c r="E13" s="33">
        <v>350</v>
      </c>
      <c r="F13" s="34"/>
      <c r="G13" s="35"/>
      <c r="H13" s="100">
        <f t="shared" si="1"/>
        <v>0</v>
      </c>
      <c r="I13" s="100">
        <f t="shared" si="0"/>
        <v>0</v>
      </c>
      <c r="J13" s="36"/>
      <c r="K13" s="37"/>
      <c r="L13" s="180"/>
    </row>
    <row r="14" spans="1:12" ht="15">
      <c r="A14" s="91">
        <v>4</v>
      </c>
      <c r="B14" s="83">
        <v>98863</v>
      </c>
      <c r="C14" s="92" t="s">
        <v>21</v>
      </c>
      <c r="D14" s="83" t="s">
        <v>67</v>
      </c>
      <c r="E14" s="85">
        <v>70</v>
      </c>
      <c r="F14" s="127"/>
      <c r="G14" s="86"/>
      <c r="H14" s="101">
        <f t="shared" si="1"/>
        <v>0</v>
      </c>
      <c r="I14" s="101">
        <f t="shared" si="0"/>
        <v>0</v>
      </c>
      <c r="J14" s="87"/>
      <c r="K14" s="88"/>
      <c r="L14" s="125"/>
    </row>
    <row r="15" spans="1:12" s="42" customFormat="1" ht="25.5">
      <c r="A15" s="172" t="s">
        <v>112</v>
      </c>
      <c r="B15" s="39">
        <v>94</v>
      </c>
      <c r="C15" s="119" t="s">
        <v>63</v>
      </c>
      <c r="D15" s="39" t="s">
        <v>9</v>
      </c>
      <c r="E15" s="33">
        <v>45000</v>
      </c>
      <c r="F15" s="34"/>
      <c r="G15" s="35"/>
      <c r="H15" s="100">
        <f t="shared" si="1"/>
        <v>0</v>
      </c>
      <c r="I15" s="100">
        <f t="shared" si="0"/>
        <v>0</v>
      </c>
      <c r="J15" s="40"/>
      <c r="K15" s="41"/>
      <c r="L15" s="178"/>
    </row>
    <row r="16" spans="1:12" s="42" customFormat="1" ht="25.5">
      <c r="A16" s="173"/>
      <c r="B16" s="39">
        <v>1099</v>
      </c>
      <c r="C16" s="119" t="s">
        <v>64</v>
      </c>
      <c r="D16" s="39" t="s">
        <v>9</v>
      </c>
      <c r="E16" s="33">
        <v>10000</v>
      </c>
      <c r="F16" s="34"/>
      <c r="G16" s="35"/>
      <c r="H16" s="100">
        <f t="shared" si="1"/>
        <v>0</v>
      </c>
      <c r="I16" s="100">
        <f t="shared" si="0"/>
        <v>0</v>
      </c>
      <c r="J16" s="40"/>
      <c r="K16" s="41"/>
      <c r="L16" s="179"/>
    </row>
    <row r="17" spans="1:12" s="42" customFormat="1" ht="22.5" customHeight="1">
      <c r="A17" s="173"/>
      <c r="B17" s="39">
        <v>1098</v>
      </c>
      <c r="C17" s="119" t="s">
        <v>65</v>
      </c>
      <c r="D17" s="39" t="s">
        <v>9</v>
      </c>
      <c r="E17" s="33">
        <v>9000</v>
      </c>
      <c r="F17" s="34"/>
      <c r="G17" s="35"/>
      <c r="H17" s="100">
        <f t="shared" si="1"/>
        <v>0</v>
      </c>
      <c r="I17" s="100">
        <f t="shared" si="0"/>
        <v>0</v>
      </c>
      <c r="J17" s="40"/>
      <c r="K17" s="41"/>
      <c r="L17" s="179"/>
    </row>
    <row r="18" spans="1:12" s="42" customFormat="1" ht="25.5">
      <c r="A18" s="174"/>
      <c r="B18" s="39">
        <v>96</v>
      </c>
      <c r="C18" s="119" t="s">
        <v>66</v>
      </c>
      <c r="D18" s="39" t="s">
        <v>9</v>
      </c>
      <c r="E18" s="33">
        <v>15000</v>
      </c>
      <c r="F18" s="34"/>
      <c r="G18" s="35"/>
      <c r="H18" s="100">
        <f t="shared" si="1"/>
        <v>0</v>
      </c>
      <c r="I18" s="100">
        <f t="shared" si="0"/>
        <v>0</v>
      </c>
      <c r="J18" s="40"/>
      <c r="K18" s="41"/>
      <c r="L18" s="180"/>
    </row>
    <row r="19" spans="1:12" ht="15">
      <c r="A19" s="164" t="s">
        <v>113</v>
      </c>
      <c r="B19" s="83">
        <v>102</v>
      </c>
      <c r="C19" s="122" t="s">
        <v>115</v>
      </c>
      <c r="D19" s="83" t="s">
        <v>9</v>
      </c>
      <c r="E19" s="85">
        <v>13000</v>
      </c>
      <c r="F19" s="93"/>
      <c r="G19" s="86"/>
      <c r="H19" s="101">
        <f t="shared" si="1"/>
        <v>0</v>
      </c>
      <c r="I19" s="101">
        <f t="shared" si="0"/>
        <v>0</v>
      </c>
      <c r="J19" s="87"/>
      <c r="K19" s="88"/>
      <c r="L19" s="160"/>
    </row>
    <row r="20" spans="1:12" ht="15">
      <c r="A20" s="165"/>
      <c r="B20" s="83">
        <v>92</v>
      </c>
      <c r="C20" s="122" t="s">
        <v>116</v>
      </c>
      <c r="D20" s="83" t="s">
        <v>9</v>
      </c>
      <c r="E20" s="85">
        <v>30000</v>
      </c>
      <c r="F20" s="93"/>
      <c r="G20" s="86"/>
      <c r="H20" s="101">
        <f t="shared" si="1"/>
        <v>0</v>
      </c>
      <c r="I20" s="101">
        <f t="shared" si="0"/>
        <v>0</v>
      </c>
      <c r="J20" s="87"/>
      <c r="K20" s="88"/>
      <c r="L20" s="161"/>
    </row>
    <row r="21" spans="1:12" ht="15">
      <c r="A21" s="165"/>
      <c r="B21" s="83">
        <v>103</v>
      </c>
      <c r="C21" s="122" t="s">
        <v>117</v>
      </c>
      <c r="D21" s="83" t="s">
        <v>9</v>
      </c>
      <c r="E21" s="85">
        <v>4000</v>
      </c>
      <c r="F21" s="93"/>
      <c r="G21" s="86"/>
      <c r="H21" s="101">
        <f t="shared" si="1"/>
        <v>0</v>
      </c>
      <c r="I21" s="101">
        <f t="shared" si="0"/>
        <v>0</v>
      </c>
      <c r="J21" s="87"/>
      <c r="K21" s="88"/>
      <c r="L21" s="161"/>
    </row>
    <row r="22" spans="1:12" ht="15">
      <c r="A22" s="166"/>
      <c r="B22" s="83">
        <v>1012</v>
      </c>
      <c r="C22" s="122" t="s">
        <v>114</v>
      </c>
      <c r="D22" s="83" t="s">
        <v>9</v>
      </c>
      <c r="E22" s="85">
        <v>30000</v>
      </c>
      <c r="F22" s="93"/>
      <c r="G22" s="86"/>
      <c r="H22" s="101">
        <f t="shared" si="1"/>
        <v>0</v>
      </c>
      <c r="I22" s="101">
        <f t="shared" si="0"/>
        <v>0</v>
      </c>
      <c r="J22" s="87"/>
      <c r="K22" s="88"/>
      <c r="L22" s="162"/>
    </row>
    <row r="23" spans="1:12" ht="14.25" customHeight="1">
      <c r="A23" s="169">
        <v>7</v>
      </c>
      <c r="B23" s="31"/>
      <c r="C23" s="126" t="s">
        <v>22</v>
      </c>
      <c r="D23" s="31" t="s">
        <v>9</v>
      </c>
      <c r="E23" s="45">
        <v>8</v>
      </c>
      <c r="F23" s="116"/>
      <c r="G23" s="116"/>
      <c r="H23" s="100">
        <f t="shared" si="1"/>
        <v>0</v>
      </c>
      <c r="I23" s="102">
        <f t="shared" si="0"/>
        <v>0</v>
      </c>
      <c r="J23" s="36"/>
      <c r="K23" s="37"/>
      <c r="L23" s="178"/>
    </row>
    <row r="24" spans="1:12" ht="15">
      <c r="A24" s="170"/>
      <c r="B24" s="31"/>
      <c r="C24" s="44" t="s">
        <v>23</v>
      </c>
      <c r="D24" s="31" t="s">
        <v>9</v>
      </c>
      <c r="E24" s="45">
        <v>8</v>
      </c>
      <c r="F24" s="116"/>
      <c r="G24" s="116"/>
      <c r="H24" s="100">
        <f t="shared" si="1"/>
        <v>0</v>
      </c>
      <c r="I24" s="102">
        <f t="shared" si="0"/>
        <v>0</v>
      </c>
      <c r="J24" s="36"/>
      <c r="K24" s="37"/>
      <c r="L24" s="179"/>
    </row>
    <row r="25" spans="1:12" ht="15" customHeight="1">
      <c r="A25" s="170"/>
      <c r="B25" s="31"/>
      <c r="C25" s="44" t="s">
        <v>24</v>
      </c>
      <c r="D25" s="31" t="s">
        <v>9</v>
      </c>
      <c r="E25" s="45">
        <v>10</v>
      </c>
      <c r="F25" s="116"/>
      <c r="G25" s="116"/>
      <c r="H25" s="100">
        <f t="shared" si="1"/>
        <v>0</v>
      </c>
      <c r="I25" s="102">
        <f t="shared" si="0"/>
        <v>0</v>
      </c>
      <c r="J25" s="36"/>
      <c r="K25" s="37"/>
      <c r="L25" s="179"/>
    </row>
    <row r="26" spans="1:12" ht="15">
      <c r="A26" s="170"/>
      <c r="B26" s="31"/>
      <c r="C26" s="44" t="s">
        <v>25</v>
      </c>
      <c r="D26" s="31" t="s">
        <v>9</v>
      </c>
      <c r="E26" s="45">
        <v>12</v>
      </c>
      <c r="F26" s="116"/>
      <c r="G26" s="116"/>
      <c r="H26" s="100">
        <f t="shared" si="1"/>
        <v>0</v>
      </c>
      <c r="I26" s="102">
        <f t="shared" si="0"/>
        <v>0</v>
      </c>
      <c r="J26" s="36"/>
      <c r="K26" s="37"/>
      <c r="L26" s="179"/>
    </row>
    <row r="27" spans="1:12" ht="15">
      <c r="A27" s="170"/>
      <c r="B27" s="31"/>
      <c r="C27" s="44" t="s">
        <v>26</v>
      </c>
      <c r="D27" s="31" t="s">
        <v>9</v>
      </c>
      <c r="E27" s="45">
        <v>12</v>
      </c>
      <c r="F27" s="116"/>
      <c r="G27" s="116"/>
      <c r="H27" s="100">
        <f t="shared" si="1"/>
        <v>0</v>
      </c>
      <c r="I27" s="102">
        <f t="shared" si="0"/>
        <v>0</v>
      </c>
      <c r="J27" s="36"/>
      <c r="K27" s="37"/>
      <c r="L27" s="179"/>
    </row>
    <row r="28" spans="1:12" ht="15">
      <c r="A28" s="170"/>
      <c r="B28" s="31"/>
      <c r="C28" s="44" t="s">
        <v>27</v>
      </c>
      <c r="D28" s="31" t="s">
        <v>9</v>
      </c>
      <c r="E28" s="45">
        <v>12</v>
      </c>
      <c r="F28" s="116"/>
      <c r="G28" s="116"/>
      <c r="H28" s="100">
        <f t="shared" si="1"/>
        <v>0</v>
      </c>
      <c r="I28" s="102">
        <f t="shared" si="0"/>
        <v>0</v>
      </c>
      <c r="J28" s="36"/>
      <c r="K28" s="37"/>
      <c r="L28" s="179"/>
    </row>
    <row r="29" spans="1:12" ht="15">
      <c r="A29" s="170"/>
      <c r="B29" s="31"/>
      <c r="C29" s="44" t="s">
        <v>28</v>
      </c>
      <c r="D29" s="31" t="s">
        <v>9</v>
      </c>
      <c r="E29" s="45">
        <v>8</v>
      </c>
      <c r="F29" s="116"/>
      <c r="G29" s="116"/>
      <c r="H29" s="100">
        <f t="shared" si="1"/>
        <v>0</v>
      </c>
      <c r="I29" s="102">
        <f aca="true" t="shared" si="2" ref="I29:I59">+E29*G29</f>
        <v>0</v>
      </c>
      <c r="J29" s="36"/>
      <c r="K29" s="37"/>
      <c r="L29" s="179"/>
    </row>
    <row r="30" spans="1:12" ht="15">
      <c r="A30" s="170"/>
      <c r="B30" s="31"/>
      <c r="C30" s="44" t="s">
        <v>119</v>
      </c>
      <c r="D30" s="31" t="s">
        <v>73</v>
      </c>
      <c r="E30" s="45">
        <v>12</v>
      </c>
      <c r="F30" s="116"/>
      <c r="G30" s="116"/>
      <c r="H30" s="100">
        <f t="shared" si="1"/>
        <v>0</v>
      </c>
      <c r="I30" s="102">
        <f t="shared" si="2"/>
        <v>0</v>
      </c>
      <c r="J30" s="36"/>
      <c r="K30" s="37"/>
      <c r="L30" s="179"/>
    </row>
    <row r="31" spans="1:12" ht="15">
      <c r="A31" s="170"/>
      <c r="B31" s="31"/>
      <c r="C31" s="44" t="s">
        <v>29</v>
      </c>
      <c r="D31" s="31" t="s">
        <v>9</v>
      </c>
      <c r="E31" s="45">
        <v>96</v>
      </c>
      <c r="F31" s="116"/>
      <c r="G31" s="116"/>
      <c r="H31" s="100">
        <f t="shared" si="1"/>
        <v>0</v>
      </c>
      <c r="I31" s="102">
        <f t="shared" si="2"/>
        <v>0</v>
      </c>
      <c r="J31" s="36"/>
      <c r="K31" s="37"/>
      <c r="L31" s="179"/>
    </row>
    <row r="32" spans="1:12" ht="15">
      <c r="A32" s="170"/>
      <c r="B32" s="31"/>
      <c r="C32" s="44" t="s">
        <v>30</v>
      </c>
      <c r="D32" s="31" t="s">
        <v>9</v>
      </c>
      <c r="E32" s="45">
        <v>10</v>
      </c>
      <c r="F32" s="116"/>
      <c r="G32" s="116"/>
      <c r="H32" s="100">
        <f t="shared" si="1"/>
        <v>0</v>
      </c>
      <c r="I32" s="102">
        <f t="shared" si="2"/>
        <v>0</v>
      </c>
      <c r="J32" s="36"/>
      <c r="K32" s="37"/>
      <c r="L32" s="179"/>
    </row>
    <row r="33" spans="1:12" ht="15">
      <c r="A33" s="171"/>
      <c r="B33" s="31"/>
      <c r="C33" s="44" t="s">
        <v>74</v>
      </c>
      <c r="D33" s="31" t="s">
        <v>9</v>
      </c>
      <c r="E33" s="45">
        <v>100</v>
      </c>
      <c r="F33" s="116"/>
      <c r="G33" s="116"/>
      <c r="H33" s="100">
        <f t="shared" si="1"/>
        <v>0</v>
      </c>
      <c r="I33" s="102">
        <f t="shared" si="2"/>
        <v>0</v>
      </c>
      <c r="J33" s="36"/>
      <c r="K33" s="37"/>
      <c r="L33" s="180"/>
    </row>
    <row r="34" spans="1:12" ht="15">
      <c r="A34" s="164">
        <v>8</v>
      </c>
      <c r="B34" s="83">
        <v>98</v>
      </c>
      <c r="C34" s="92" t="s">
        <v>31</v>
      </c>
      <c r="D34" s="83" t="s">
        <v>9</v>
      </c>
      <c r="E34" s="85">
        <v>130</v>
      </c>
      <c r="F34" s="86"/>
      <c r="G34" s="86"/>
      <c r="H34" s="103">
        <f>+F34*E34</f>
        <v>0</v>
      </c>
      <c r="I34" s="101">
        <f t="shared" si="2"/>
        <v>0</v>
      </c>
      <c r="J34" s="87"/>
      <c r="K34" s="88"/>
      <c r="L34" s="160"/>
    </row>
    <row r="35" spans="1:12" ht="15">
      <c r="A35" s="165"/>
      <c r="B35" s="83">
        <v>1097</v>
      </c>
      <c r="C35" s="92" t="s">
        <v>32</v>
      </c>
      <c r="D35" s="83" t="s">
        <v>9</v>
      </c>
      <c r="E35" s="85">
        <v>180</v>
      </c>
      <c r="F35" s="86"/>
      <c r="G35" s="86"/>
      <c r="H35" s="103">
        <f aca="true" t="shared" si="3" ref="H35:H45">+F35*E35</f>
        <v>0</v>
      </c>
      <c r="I35" s="101">
        <f t="shared" si="2"/>
        <v>0</v>
      </c>
      <c r="J35" s="87"/>
      <c r="K35" s="88"/>
      <c r="L35" s="161"/>
    </row>
    <row r="36" spans="1:12" ht="15">
      <c r="A36" s="165"/>
      <c r="B36" s="83">
        <v>1096</v>
      </c>
      <c r="C36" s="92" t="s">
        <v>33</v>
      </c>
      <c r="D36" s="83" t="s">
        <v>9</v>
      </c>
      <c r="E36" s="85">
        <v>80</v>
      </c>
      <c r="F36" s="86"/>
      <c r="G36" s="86"/>
      <c r="H36" s="103">
        <f t="shared" si="3"/>
        <v>0</v>
      </c>
      <c r="I36" s="101">
        <f t="shared" si="2"/>
        <v>0</v>
      </c>
      <c r="J36" s="87"/>
      <c r="K36" s="88"/>
      <c r="L36" s="161"/>
    </row>
    <row r="37" spans="1:12" ht="15">
      <c r="A37" s="165"/>
      <c r="B37" s="83">
        <v>1095</v>
      </c>
      <c r="C37" s="92" t="s">
        <v>34</v>
      </c>
      <c r="D37" s="83" t="s">
        <v>9</v>
      </c>
      <c r="E37" s="85">
        <v>20</v>
      </c>
      <c r="F37" s="86"/>
      <c r="G37" s="86"/>
      <c r="H37" s="103">
        <f t="shared" si="3"/>
        <v>0</v>
      </c>
      <c r="I37" s="101">
        <f t="shared" si="2"/>
        <v>0</v>
      </c>
      <c r="J37" s="87"/>
      <c r="K37" s="88"/>
      <c r="L37" s="161"/>
    </row>
    <row r="38" spans="1:12" ht="15">
      <c r="A38" s="165"/>
      <c r="B38" s="83">
        <v>1028</v>
      </c>
      <c r="C38" s="92" t="s">
        <v>35</v>
      </c>
      <c r="D38" s="83" t="s">
        <v>9</v>
      </c>
      <c r="E38" s="85">
        <v>300</v>
      </c>
      <c r="F38" s="86"/>
      <c r="G38" s="86"/>
      <c r="H38" s="103">
        <f t="shared" si="3"/>
        <v>0</v>
      </c>
      <c r="I38" s="101">
        <f t="shared" si="2"/>
        <v>0</v>
      </c>
      <c r="J38" s="87"/>
      <c r="K38" s="88"/>
      <c r="L38" s="161"/>
    </row>
    <row r="39" spans="1:12" ht="15">
      <c r="A39" s="165"/>
      <c r="B39" s="83">
        <v>1003</v>
      </c>
      <c r="C39" s="92" t="s">
        <v>106</v>
      </c>
      <c r="D39" s="83" t="s">
        <v>9</v>
      </c>
      <c r="E39" s="85">
        <v>2000</v>
      </c>
      <c r="F39" s="86"/>
      <c r="G39" s="86"/>
      <c r="H39" s="103">
        <f t="shared" si="3"/>
        <v>0</v>
      </c>
      <c r="I39" s="101">
        <f t="shared" si="2"/>
        <v>0</v>
      </c>
      <c r="J39" s="87"/>
      <c r="K39" s="88"/>
      <c r="L39" s="161"/>
    </row>
    <row r="40" spans="1:12" ht="30">
      <c r="A40" s="165"/>
      <c r="B40" s="83">
        <v>407252</v>
      </c>
      <c r="C40" s="122" t="s">
        <v>118</v>
      </c>
      <c r="D40" s="83" t="s">
        <v>43</v>
      </c>
      <c r="E40" s="85">
        <v>100</v>
      </c>
      <c r="F40" s="86"/>
      <c r="G40" s="86"/>
      <c r="H40" s="103">
        <f t="shared" si="3"/>
        <v>0</v>
      </c>
      <c r="I40" s="101">
        <f t="shared" si="2"/>
        <v>0</v>
      </c>
      <c r="J40" s="87"/>
      <c r="K40" s="88"/>
      <c r="L40" s="161"/>
    </row>
    <row r="41" spans="1:12" ht="15">
      <c r="A41" s="165"/>
      <c r="B41" s="83">
        <v>92972</v>
      </c>
      <c r="C41" s="92" t="s">
        <v>46</v>
      </c>
      <c r="D41" s="83" t="s">
        <v>43</v>
      </c>
      <c r="E41" s="85">
        <v>600</v>
      </c>
      <c r="F41" s="86"/>
      <c r="G41" s="86"/>
      <c r="H41" s="103">
        <f t="shared" si="3"/>
        <v>0</v>
      </c>
      <c r="I41" s="101">
        <f t="shared" si="2"/>
        <v>0</v>
      </c>
      <c r="J41" s="87"/>
      <c r="K41" s="88"/>
      <c r="L41" s="161"/>
    </row>
    <row r="42" spans="1:12" ht="15">
      <c r="A42" s="165"/>
      <c r="B42" s="83">
        <v>107</v>
      </c>
      <c r="C42" s="92" t="s">
        <v>84</v>
      </c>
      <c r="D42" s="83" t="s">
        <v>81</v>
      </c>
      <c r="E42" s="85">
        <v>20</v>
      </c>
      <c r="F42" s="86"/>
      <c r="G42" s="86"/>
      <c r="H42" s="103">
        <f t="shared" si="3"/>
        <v>0</v>
      </c>
      <c r="I42" s="101">
        <f t="shared" si="2"/>
        <v>0</v>
      </c>
      <c r="J42" s="87"/>
      <c r="K42" s="88"/>
      <c r="L42" s="161"/>
    </row>
    <row r="43" spans="1:12" ht="16.5" customHeight="1">
      <c r="A43" s="165"/>
      <c r="B43" s="83">
        <v>323647</v>
      </c>
      <c r="C43" s="92" t="s">
        <v>83</v>
      </c>
      <c r="D43" s="83" t="s">
        <v>9</v>
      </c>
      <c r="E43" s="85">
        <v>4000</v>
      </c>
      <c r="F43" s="86"/>
      <c r="G43" s="86"/>
      <c r="H43" s="103">
        <f t="shared" si="3"/>
        <v>0</v>
      </c>
      <c r="I43" s="101">
        <f t="shared" si="2"/>
        <v>0</v>
      </c>
      <c r="J43" s="87"/>
      <c r="K43" s="88"/>
      <c r="L43" s="161"/>
    </row>
    <row r="44" spans="1:12" ht="15">
      <c r="A44" s="165"/>
      <c r="B44" s="83">
        <v>74</v>
      </c>
      <c r="C44" s="92" t="s">
        <v>36</v>
      </c>
      <c r="D44" s="83" t="s">
        <v>9</v>
      </c>
      <c r="E44" s="85">
        <v>3000</v>
      </c>
      <c r="F44" s="86"/>
      <c r="G44" s="86"/>
      <c r="H44" s="103">
        <f t="shared" si="3"/>
        <v>0</v>
      </c>
      <c r="I44" s="101">
        <f t="shared" si="2"/>
        <v>0</v>
      </c>
      <c r="J44" s="87"/>
      <c r="K44" s="88"/>
      <c r="L44" s="161"/>
    </row>
    <row r="45" spans="1:12" ht="15">
      <c r="A45" s="166"/>
      <c r="B45" s="97">
        <v>59</v>
      </c>
      <c r="C45" s="120" t="s">
        <v>80</v>
      </c>
      <c r="D45" s="94" t="s">
        <v>73</v>
      </c>
      <c r="E45" s="95">
        <v>3600</v>
      </c>
      <c r="F45" s="86"/>
      <c r="G45" s="86"/>
      <c r="H45" s="104">
        <f t="shared" si="3"/>
        <v>0</v>
      </c>
      <c r="I45" s="101">
        <f t="shared" si="2"/>
        <v>0</v>
      </c>
      <c r="J45" s="96"/>
      <c r="K45" s="93"/>
      <c r="L45" s="162"/>
    </row>
    <row r="46" spans="1:12" s="48" customFormat="1" ht="15">
      <c r="A46" s="141">
        <v>9</v>
      </c>
      <c r="B46" s="43">
        <v>710011</v>
      </c>
      <c r="C46" s="44" t="s">
        <v>37</v>
      </c>
      <c r="D46" s="43" t="s">
        <v>15</v>
      </c>
      <c r="E46" s="45">
        <v>50</v>
      </c>
      <c r="F46" s="34"/>
      <c r="G46" s="35"/>
      <c r="H46" s="100">
        <f t="shared" si="1"/>
        <v>0</v>
      </c>
      <c r="I46" s="100">
        <f t="shared" si="2"/>
        <v>0</v>
      </c>
      <c r="J46" s="46"/>
      <c r="K46" s="47"/>
      <c r="L46" s="146"/>
    </row>
    <row r="47" spans="1:12" ht="15">
      <c r="A47" s="175" t="s">
        <v>122</v>
      </c>
      <c r="B47" s="83">
        <v>1092</v>
      </c>
      <c r="C47" s="92" t="s">
        <v>40</v>
      </c>
      <c r="D47" s="83" t="s">
        <v>77</v>
      </c>
      <c r="E47" s="121">
        <v>80</v>
      </c>
      <c r="F47" s="86"/>
      <c r="G47" s="86"/>
      <c r="H47" s="103">
        <f t="shared" si="1"/>
        <v>0</v>
      </c>
      <c r="I47" s="103">
        <f t="shared" si="2"/>
        <v>0</v>
      </c>
      <c r="J47" s="87"/>
      <c r="K47" s="88"/>
      <c r="L47" s="160"/>
    </row>
    <row r="48" spans="1:12" ht="15">
      <c r="A48" s="176"/>
      <c r="B48" s="83">
        <v>1020</v>
      </c>
      <c r="C48" s="92" t="s">
        <v>41</v>
      </c>
      <c r="D48" s="83" t="s">
        <v>77</v>
      </c>
      <c r="E48" s="121">
        <v>80</v>
      </c>
      <c r="F48" s="86"/>
      <c r="G48" s="86"/>
      <c r="H48" s="103">
        <f t="shared" si="1"/>
        <v>0</v>
      </c>
      <c r="I48" s="103">
        <f t="shared" si="2"/>
        <v>0</v>
      </c>
      <c r="J48" s="87"/>
      <c r="K48" s="88"/>
      <c r="L48" s="161"/>
    </row>
    <row r="49" spans="1:12" ht="15">
      <c r="A49" s="176"/>
      <c r="B49" s="83">
        <v>101</v>
      </c>
      <c r="C49" s="92" t="s">
        <v>42</v>
      </c>
      <c r="D49" s="83" t="s">
        <v>10</v>
      </c>
      <c r="E49" s="121">
        <v>30</v>
      </c>
      <c r="F49" s="86"/>
      <c r="G49" s="86"/>
      <c r="H49" s="103">
        <f t="shared" si="1"/>
        <v>0</v>
      </c>
      <c r="I49" s="103">
        <f t="shared" si="2"/>
        <v>0</v>
      </c>
      <c r="J49" s="87"/>
      <c r="K49" s="88"/>
      <c r="L49" s="161"/>
    </row>
    <row r="50" spans="1:12" ht="45">
      <c r="A50" s="176"/>
      <c r="B50" s="83">
        <v>1093</v>
      </c>
      <c r="C50" s="92" t="s">
        <v>96</v>
      </c>
      <c r="D50" s="83" t="s">
        <v>75</v>
      </c>
      <c r="E50" s="121">
        <v>100</v>
      </c>
      <c r="F50" s="86"/>
      <c r="G50" s="86"/>
      <c r="H50" s="103">
        <f aca="true" t="shared" si="4" ref="H50:H55">+E50*F50</f>
        <v>0</v>
      </c>
      <c r="I50" s="103">
        <f t="shared" si="2"/>
        <v>0</v>
      </c>
      <c r="J50" s="87"/>
      <c r="K50" s="88"/>
      <c r="L50" s="161"/>
    </row>
    <row r="51" spans="1:12" ht="45">
      <c r="A51" s="176"/>
      <c r="B51" s="83">
        <v>1091</v>
      </c>
      <c r="C51" s="92" t="s">
        <v>97</v>
      </c>
      <c r="D51" s="83" t="s">
        <v>75</v>
      </c>
      <c r="E51" s="121">
        <v>100</v>
      </c>
      <c r="F51" s="86"/>
      <c r="G51" s="86"/>
      <c r="H51" s="103">
        <f t="shared" si="4"/>
        <v>0</v>
      </c>
      <c r="I51" s="103">
        <f t="shared" si="2"/>
        <v>0</v>
      </c>
      <c r="J51" s="87"/>
      <c r="K51" s="88"/>
      <c r="L51" s="161"/>
    </row>
    <row r="52" spans="1:12" ht="45">
      <c r="A52" s="176"/>
      <c r="B52" s="83">
        <v>456196</v>
      </c>
      <c r="C52" s="92" t="s">
        <v>132</v>
      </c>
      <c r="D52" s="83" t="s">
        <v>94</v>
      </c>
      <c r="E52" s="121">
        <v>25</v>
      </c>
      <c r="F52" s="86"/>
      <c r="G52" s="86"/>
      <c r="H52" s="103">
        <f t="shared" si="4"/>
        <v>0</v>
      </c>
      <c r="I52" s="103">
        <f t="shared" si="2"/>
        <v>0</v>
      </c>
      <c r="J52" s="87"/>
      <c r="K52" s="88"/>
      <c r="L52" s="161"/>
    </row>
    <row r="53" spans="1:12" ht="48.75" customHeight="1">
      <c r="A53" s="176"/>
      <c r="B53" s="83"/>
      <c r="C53" s="92" t="s">
        <v>134</v>
      </c>
      <c r="D53" s="83" t="s">
        <v>94</v>
      </c>
      <c r="E53" s="121">
        <v>150</v>
      </c>
      <c r="F53" s="86"/>
      <c r="G53" s="86"/>
      <c r="H53" s="103">
        <f>+E53*F53</f>
        <v>0</v>
      </c>
      <c r="I53" s="103">
        <f>+E53*G53</f>
        <v>0</v>
      </c>
      <c r="J53" s="87"/>
      <c r="K53" s="88"/>
      <c r="L53" s="161"/>
    </row>
    <row r="54" spans="1:12" ht="48.75" customHeight="1">
      <c r="A54" s="176"/>
      <c r="B54" s="83"/>
      <c r="C54" s="92" t="s">
        <v>131</v>
      </c>
      <c r="D54" s="83" t="s">
        <v>94</v>
      </c>
      <c r="E54" s="121">
        <v>51</v>
      </c>
      <c r="F54" s="86"/>
      <c r="G54" s="86"/>
      <c r="H54" s="103">
        <f t="shared" si="4"/>
        <v>0</v>
      </c>
      <c r="I54" s="103">
        <f t="shared" si="2"/>
        <v>0</v>
      </c>
      <c r="J54" s="87"/>
      <c r="K54" s="88"/>
      <c r="L54" s="161"/>
    </row>
    <row r="55" spans="1:12" ht="52.5" customHeight="1">
      <c r="A55" s="177"/>
      <c r="B55" s="83"/>
      <c r="C55" s="92" t="s">
        <v>133</v>
      </c>
      <c r="D55" s="83" t="s">
        <v>94</v>
      </c>
      <c r="E55" s="121">
        <v>151</v>
      </c>
      <c r="F55" s="86"/>
      <c r="G55" s="86"/>
      <c r="H55" s="103">
        <f t="shared" si="4"/>
        <v>0</v>
      </c>
      <c r="I55" s="103">
        <f t="shared" si="2"/>
        <v>0</v>
      </c>
      <c r="J55" s="87"/>
      <c r="K55" s="88"/>
      <c r="L55" s="162"/>
    </row>
    <row r="56" spans="1:12" ht="30">
      <c r="A56" s="38">
        <v>11</v>
      </c>
      <c r="B56" s="31">
        <v>104</v>
      </c>
      <c r="C56" s="118" t="s">
        <v>44</v>
      </c>
      <c r="D56" s="31" t="s">
        <v>9</v>
      </c>
      <c r="E56" s="33">
        <v>9500</v>
      </c>
      <c r="F56" s="35"/>
      <c r="G56" s="35"/>
      <c r="H56" s="100">
        <f t="shared" si="1"/>
        <v>0</v>
      </c>
      <c r="I56" s="100">
        <f t="shared" si="2"/>
        <v>0</v>
      </c>
      <c r="J56" s="36"/>
      <c r="K56" s="37"/>
      <c r="L56" s="147"/>
    </row>
    <row r="57" spans="1:12" ht="30">
      <c r="A57" s="91">
        <v>12</v>
      </c>
      <c r="B57" s="83"/>
      <c r="C57" s="92" t="s">
        <v>45</v>
      </c>
      <c r="D57" s="83" t="s">
        <v>9</v>
      </c>
      <c r="E57" s="85">
        <v>1000</v>
      </c>
      <c r="F57" s="86"/>
      <c r="G57" s="86"/>
      <c r="H57" s="103">
        <f t="shared" si="1"/>
        <v>0</v>
      </c>
      <c r="I57" s="103">
        <f t="shared" si="2"/>
        <v>0</v>
      </c>
      <c r="J57" s="87"/>
      <c r="K57" s="88"/>
      <c r="L57" s="125"/>
    </row>
    <row r="58" spans="1:12" ht="15">
      <c r="A58" s="38">
        <v>13</v>
      </c>
      <c r="B58" s="31">
        <v>964102</v>
      </c>
      <c r="C58" s="32" t="s">
        <v>82</v>
      </c>
      <c r="D58" s="31" t="s">
        <v>9</v>
      </c>
      <c r="E58" s="33">
        <v>5</v>
      </c>
      <c r="F58" s="35"/>
      <c r="G58" s="35"/>
      <c r="H58" s="100">
        <f t="shared" si="1"/>
        <v>0</v>
      </c>
      <c r="I58" s="100">
        <f t="shared" si="2"/>
        <v>0</v>
      </c>
      <c r="J58" s="36"/>
      <c r="K58" s="37"/>
      <c r="L58" s="147"/>
    </row>
    <row r="59" spans="1:12" ht="45">
      <c r="A59" s="164">
        <v>14</v>
      </c>
      <c r="B59" s="83">
        <v>79</v>
      </c>
      <c r="C59" s="92" t="s">
        <v>99</v>
      </c>
      <c r="D59" s="83" t="s">
        <v>9</v>
      </c>
      <c r="E59" s="85">
        <v>5000</v>
      </c>
      <c r="F59" s="128"/>
      <c r="G59" s="128"/>
      <c r="H59" s="103">
        <f aca="true" t="shared" si="5" ref="H59:H71">+E59*F59</f>
        <v>0</v>
      </c>
      <c r="I59" s="103">
        <f t="shared" si="2"/>
        <v>0</v>
      </c>
      <c r="J59" s="87"/>
      <c r="K59" s="88"/>
      <c r="L59" s="160"/>
    </row>
    <row r="60" spans="1:12" ht="45">
      <c r="A60" s="165"/>
      <c r="B60" s="83">
        <v>80</v>
      </c>
      <c r="C60" s="92" t="s">
        <v>100</v>
      </c>
      <c r="D60" s="83" t="s">
        <v>9</v>
      </c>
      <c r="E60" s="85">
        <v>3500</v>
      </c>
      <c r="F60" s="128"/>
      <c r="G60" s="128"/>
      <c r="H60" s="103">
        <f t="shared" si="5"/>
        <v>0</v>
      </c>
      <c r="I60" s="103">
        <f aca="true" t="shared" si="6" ref="I60:I71">+E60*G60</f>
        <v>0</v>
      </c>
      <c r="J60" s="87"/>
      <c r="K60" s="88"/>
      <c r="L60" s="161"/>
    </row>
    <row r="61" spans="1:12" ht="45">
      <c r="A61" s="165"/>
      <c r="B61" s="83">
        <v>90</v>
      </c>
      <c r="C61" s="92" t="s">
        <v>101</v>
      </c>
      <c r="D61" s="83" t="s">
        <v>9</v>
      </c>
      <c r="E61" s="85">
        <v>2000</v>
      </c>
      <c r="F61" s="128"/>
      <c r="G61" s="128"/>
      <c r="H61" s="103">
        <f t="shared" si="5"/>
        <v>0</v>
      </c>
      <c r="I61" s="103">
        <f t="shared" si="6"/>
        <v>0</v>
      </c>
      <c r="J61" s="87"/>
      <c r="K61" s="88"/>
      <c r="L61" s="161"/>
    </row>
    <row r="62" spans="1:12" ht="45">
      <c r="A62" s="165"/>
      <c r="B62" s="83">
        <v>77</v>
      </c>
      <c r="C62" s="92" t="s">
        <v>102</v>
      </c>
      <c r="D62" s="83" t="s">
        <v>9</v>
      </c>
      <c r="E62" s="85">
        <v>1000</v>
      </c>
      <c r="F62" s="128"/>
      <c r="G62" s="128"/>
      <c r="H62" s="103">
        <f t="shared" si="5"/>
        <v>0</v>
      </c>
      <c r="I62" s="103">
        <f t="shared" si="6"/>
        <v>0</v>
      </c>
      <c r="J62" s="87"/>
      <c r="K62" s="88"/>
      <c r="L62" s="161"/>
    </row>
    <row r="63" spans="1:12" ht="45">
      <c r="A63" s="165"/>
      <c r="B63" s="83">
        <v>89</v>
      </c>
      <c r="C63" s="92" t="s">
        <v>103</v>
      </c>
      <c r="D63" s="83" t="s">
        <v>9</v>
      </c>
      <c r="E63" s="85">
        <v>3000</v>
      </c>
      <c r="F63" s="128"/>
      <c r="G63" s="128"/>
      <c r="H63" s="103">
        <f t="shared" si="5"/>
        <v>0</v>
      </c>
      <c r="I63" s="103">
        <f t="shared" si="6"/>
        <v>0</v>
      </c>
      <c r="J63" s="87"/>
      <c r="K63" s="88"/>
      <c r="L63" s="161"/>
    </row>
    <row r="64" spans="1:12" ht="45">
      <c r="A64" s="165"/>
      <c r="B64" s="83">
        <v>76</v>
      </c>
      <c r="C64" s="92" t="s">
        <v>104</v>
      </c>
      <c r="D64" s="83" t="s">
        <v>9</v>
      </c>
      <c r="E64" s="85">
        <v>4500</v>
      </c>
      <c r="F64" s="128"/>
      <c r="G64" s="128"/>
      <c r="H64" s="103">
        <f t="shared" si="5"/>
        <v>0</v>
      </c>
      <c r="I64" s="103">
        <f t="shared" si="6"/>
        <v>0</v>
      </c>
      <c r="J64" s="87"/>
      <c r="K64" s="88"/>
      <c r="L64" s="161"/>
    </row>
    <row r="65" spans="1:12" ht="30">
      <c r="A65" s="165"/>
      <c r="B65" s="83">
        <v>76</v>
      </c>
      <c r="C65" s="92" t="s">
        <v>107</v>
      </c>
      <c r="D65" s="83" t="s">
        <v>10</v>
      </c>
      <c r="E65" s="85">
        <v>400</v>
      </c>
      <c r="F65" s="183"/>
      <c r="G65" s="128"/>
      <c r="H65" s="103">
        <f t="shared" si="5"/>
        <v>0</v>
      </c>
      <c r="I65" s="103">
        <f t="shared" si="6"/>
        <v>0</v>
      </c>
      <c r="J65" s="87"/>
      <c r="K65" s="88"/>
      <c r="L65" s="161"/>
    </row>
    <row r="66" spans="1:12" ht="60" customHeight="1">
      <c r="A66" s="165"/>
      <c r="B66" s="83">
        <v>1008</v>
      </c>
      <c r="C66" s="92" t="s">
        <v>105</v>
      </c>
      <c r="D66" s="83" t="s">
        <v>47</v>
      </c>
      <c r="E66" s="85">
        <v>200</v>
      </c>
      <c r="F66" s="128"/>
      <c r="G66" s="128"/>
      <c r="H66" s="103">
        <f t="shared" si="5"/>
        <v>0</v>
      </c>
      <c r="I66" s="103">
        <f t="shared" si="6"/>
        <v>0</v>
      </c>
      <c r="J66" s="87"/>
      <c r="K66" s="88"/>
      <c r="L66" s="161"/>
    </row>
    <row r="67" spans="1:12" ht="90" customHeight="1">
      <c r="A67" s="165"/>
      <c r="B67" s="83">
        <v>1009</v>
      </c>
      <c r="C67" s="92" t="s">
        <v>108</v>
      </c>
      <c r="D67" s="83" t="s">
        <v>47</v>
      </c>
      <c r="E67" s="85">
        <v>355</v>
      </c>
      <c r="F67" s="128"/>
      <c r="G67" s="128"/>
      <c r="H67" s="103">
        <f t="shared" si="5"/>
        <v>0</v>
      </c>
      <c r="I67" s="103">
        <f t="shared" si="6"/>
        <v>0</v>
      </c>
      <c r="J67" s="87"/>
      <c r="K67" s="88"/>
      <c r="L67" s="161"/>
    </row>
    <row r="68" spans="1:12" ht="35.25" customHeight="1">
      <c r="A68" s="166"/>
      <c r="B68" s="83">
        <v>369456</v>
      </c>
      <c r="C68" s="92" t="s">
        <v>109</v>
      </c>
      <c r="D68" s="83" t="s">
        <v>9</v>
      </c>
      <c r="E68" s="85">
        <v>1500</v>
      </c>
      <c r="F68" s="128"/>
      <c r="G68" s="128"/>
      <c r="H68" s="103">
        <f t="shared" si="5"/>
        <v>0</v>
      </c>
      <c r="I68" s="103">
        <f t="shared" si="6"/>
        <v>0</v>
      </c>
      <c r="J68" s="87"/>
      <c r="K68" s="88"/>
      <c r="L68" s="162"/>
    </row>
    <row r="69" spans="1:12" ht="47.25" customHeight="1">
      <c r="A69" s="129">
        <v>15</v>
      </c>
      <c r="B69" s="31">
        <v>1019</v>
      </c>
      <c r="C69" s="32" t="s">
        <v>130</v>
      </c>
      <c r="D69" s="31" t="s">
        <v>10</v>
      </c>
      <c r="E69" s="45">
        <v>160</v>
      </c>
      <c r="F69" s="130"/>
      <c r="G69" s="35"/>
      <c r="H69" s="100">
        <f t="shared" si="5"/>
        <v>0</v>
      </c>
      <c r="I69" s="102">
        <f t="shared" si="6"/>
        <v>0</v>
      </c>
      <c r="J69" s="131"/>
      <c r="K69" s="34"/>
      <c r="L69" s="147"/>
    </row>
    <row r="70" spans="1:12" ht="26.25" customHeight="1">
      <c r="A70" s="134">
        <v>16</v>
      </c>
      <c r="B70" s="135"/>
      <c r="C70" s="122" t="s">
        <v>111</v>
      </c>
      <c r="D70" s="135" t="s">
        <v>10</v>
      </c>
      <c r="E70" s="85">
        <v>10</v>
      </c>
      <c r="F70" s="136"/>
      <c r="G70" s="136"/>
      <c r="H70" s="137">
        <f t="shared" si="5"/>
        <v>0</v>
      </c>
      <c r="I70" s="137">
        <f t="shared" si="6"/>
        <v>0</v>
      </c>
      <c r="J70" s="138"/>
      <c r="K70" s="139"/>
      <c r="L70" s="148"/>
    </row>
    <row r="71" spans="1:12" ht="13.5">
      <c r="A71" s="114">
        <v>17</v>
      </c>
      <c r="B71" s="31"/>
      <c r="C71" s="32" t="s">
        <v>76</v>
      </c>
      <c r="D71" s="31" t="s">
        <v>73</v>
      </c>
      <c r="E71" s="45">
        <v>3000</v>
      </c>
      <c r="F71" s="35"/>
      <c r="G71" s="35"/>
      <c r="H71" s="100">
        <f t="shared" si="5"/>
        <v>0</v>
      </c>
      <c r="I71" s="100">
        <f t="shared" si="6"/>
        <v>0</v>
      </c>
      <c r="J71" s="49"/>
      <c r="K71" s="37"/>
      <c r="L71" s="147"/>
    </row>
    <row r="72" spans="1:12" s="42" customFormat="1" ht="16.5" customHeight="1">
      <c r="A72" s="113">
        <v>18</v>
      </c>
      <c r="B72" s="123"/>
      <c r="C72" s="124" t="s">
        <v>110</v>
      </c>
      <c r="D72" s="123" t="s">
        <v>67</v>
      </c>
      <c r="E72" s="121">
        <v>150</v>
      </c>
      <c r="F72" s="184"/>
      <c r="G72" s="86"/>
      <c r="H72" s="101">
        <f>+E72*F72</f>
        <v>0</v>
      </c>
      <c r="I72" s="101">
        <f aca="true" t="shared" si="7" ref="I72:I79">+E72*G72</f>
        <v>0</v>
      </c>
      <c r="J72" s="98"/>
      <c r="K72" s="86"/>
      <c r="L72" s="125"/>
    </row>
    <row r="73" spans="1:12" ht="20.25" customHeight="1">
      <c r="A73" s="163">
        <v>19</v>
      </c>
      <c r="B73" s="140"/>
      <c r="C73" s="92" t="s">
        <v>78</v>
      </c>
      <c r="D73" s="83" t="s">
        <v>9</v>
      </c>
      <c r="E73" s="85">
        <v>40</v>
      </c>
      <c r="F73" s="86"/>
      <c r="G73" s="86"/>
      <c r="H73" s="103">
        <f aca="true" t="shared" si="8" ref="H73:H79">+F73*E73</f>
        <v>0</v>
      </c>
      <c r="I73" s="101">
        <f t="shared" si="7"/>
        <v>0</v>
      </c>
      <c r="J73" s="96"/>
      <c r="K73" s="93"/>
      <c r="L73" s="154"/>
    </row>
    <row r="74" spans="1:12" ht="20.25" customHeight="1">
      <c r="A74" s="163"/>
      <c r="B74" s="140"/>
      <c r="C74" s="92" t="s">
        <v>79</v>
      </c>
      <c r="D74" s="83" t="s">
        <v>9</v>
      </c>
      <c r="E74" s="85">
        <v>40</v>
      </c>
      <c r="F74" s="86"/>
      <c r="G74" s="86"/>
      <c r="H74" s="103">
        <f t="shared" si="8"/>
        <v>0</v>
      </c>
      <c r="I74" s="101">
        <f t="shared" si="7"/>
        <v>0</v>
      </c>
      <c r="J74" s="96"/>
      <c r="K74" s="93"/>
      <c r="L74" s="155"/>
    </row>
    <row r="75" spans="1:12" ht="20.25" customHeight="1">
      <c r="A75" s="156">
        <v>20</v>
      </c>
      <c r="B75" s="132" t="s">
        <v>124</v>
      </c>
      <c r="C75" s="133" t="s">
        <v>124</v>
      </c>
      <c r="D75" s="31" t="s">
        <v>73</v>
      </c>
      <c r="E75" s="33">
        <v>20</v>
      </c>
      <c r="F75" s="35"/>
      <c r="G75" s="35"/>
      <c r="H75" s="100">
        <f t="shared" si="8"/>
        <v>0</v>
      </c>
      <c r="I75" s="102">
        <f t="shared" si="7"/>
        <v>0</v>
      </c>
      <c r="J75" s="107"/>
      <c r="K75" s="34"/>
      <c r="L75" s="157"/>
    </row>
    <row r="76" spans="1:12" ht="20.25" customHeight="1">
      <c r="A76" s="156"/>
      <c r="B76" s="132" t="s">
        <v>125</v>
      </c>
      <c r="C76" s="133" t="s">
        <v>125</v>
      </c>
      <c r="D76" s="31" t="s">
        <v>73</v>
      </c>
      <c r="E76" s="33">
        <v>20</v>
      </c>
      <c r="F76" s="35"/>
      <c r="G76" s="35"/>
      <c r="H76" s="100">
        <f t="shared" si="8"/>
        <v>0</v>
      </c>
      <c r="I76" s="102">
        <f t="shared" si="7"/>
        <v>0</v>
      </c>
      <c r="J76" s="107"/>
      <c r="K76" s="34"/>
      <c r="L76" s="158"/>
    </row>
    <row r="77" spans="1:12" ht="20.25" customHeight="1">
      <c r="A77" s="156"/>
      <c r="B77" s="132" t="s">
        <v>126</v>
      </c>
      <c r="C77" s="133" t="s">
        <v>128</v>
      </c>
      <c r="D77" s="31" t="s">
        <v>73</v>
      </c>
      <c r="E77" s="33">
        <v>20</v>
      </c>
      <c r="F77" s="35"/>
      <c r="G77" s="35"/>
      <c r="H77" s="100">
        <f t="shared" si="8"/>
        <v>0</v>
      </c>
      <c r="I77" s="102">
        <f t="shared" si="7"/>
        <v>0</v>
      </c>
      <c r="J77" s="107"/>
      <c r="K77" s="34"/>
      <c r="L77" s="158"/>
    </row>
    <row r="78" spans="1:12" ht="20.25" customHeight="1">
      <c r="A78" s="156"/>
      <c r="B78" s="132" t="s">
        <v>127</v>
      </c>
      <c r="C78" s="133" t="s">
        <v>129</v>
      </c>
      <c r="D78" s="31" t="s">
        <v>73</v>
      </c>
      <c r="E78" s="33">
        <v>20</v>
      </c>
      <c r="F78" s="35"/>
      <c r="G78" s="35"/>
      <c r="H78" s="100">
        <f t="shared" si="8"/>
        <v>0</v>
      </c>
      <c r="I78" s="102">
        <f t="shared" si="7"/>
        <v>0</v>
      </c>
      <c r="J78" s="107"/>
      <c r="K78" s="34"/>
      <c r="L78" s="159"/>
    </row>
    <row r="79" spans="1:12" ht="18.75" customHeight="1">
      <c r="A79" s="142">
        <v>21</v>
      </c>
      <c r="B79" s="143"/>
      <c r="C79" s="144" t="s">
        <v>135</v>
      </c>
      <c r="D79" s="83" t="s">
        <v>73</v>
      </c>
      <c r="E79" s="183">
        <v>2000</v>
      </c>
      <c r="F79" s="86"/>
      <c r="G79" s="86"/>
      <c r="H79" s="103">
        <f t="shared" si="8"/>
        <v>0</v>
      </c>
      <c r="I79" s="101">
        <f t="shared" si="7"/>
        <v>0</v>
      </c>
      <c r="J79" s="96"/>
      <c r="K79" s="139"/>
      <c r="L79" s="148"/>
    </row>
    <row r="80" spans="1:11" ht="17.25" customHeight="1" hidden="1">
      <c r="A80" s="50"/>
      <c r="B80" s="51"/>
      <c r="C80" s="51"/>
      <c r="D80" s="51"/>
      <c r="E80" s="52"/>
      <c r="F80" s="53"/>
      <c r="G80" s="54" t="s">
        <v>95</v>
      </c>
      <c r="H80" s="112">
        <f>SUM(H2:H79)</f>
        <v>0</v>
      </c>
      <c r="I80" s="112">
        <f>SUM(I2:I79)</f>
        <v>0</v>
      </c>
      <c r="J80" s="55"/>
      <c r="K80" s="56"/>
    </row>
    <row r="81" spans="1:11" ht="25.5" customHeight="1">
      <c r="A81" s="50"/>
      <c r="B81" s="51"/>
      <c r="C81" s="51"/>
      <c r="D81" s="51"/>
      <c r="E81" s="52"/>
      <c r="F81" s="53"/>
      <c r="G81" s="51"/>
      <c r="H81" s="51"/>
      <c r="I81" s="57"/>
      <c r="J81" s="55"/>
      <c r="K81" s="56"/>
    </row>
    <row r="82" spans="1:11" ht="25.5" customHeight="1">
      <c r="A82" s="50"/>
      <c r="B82" s="51"/>
      <c r="C82" s="51"/>
      <c r="D82" s="51"/>
      <c r="E82" s="52"/>
      <c r="F82" s="53"/>
      <c r="G82" s="51"/>
      <c r="H82" s="51"/>
      <c r="I82" s="145"/>
      <c r="J82" s="117"/>
      <c r="K82" s="56"/>
    </row>
    <row r="83" spans="1:11" ht="80.25" customHeight="1">
      <c r="A83" s="50"/>
      <c r="B83" s="58"/>
      <c r="C83" s="168" t="s">
        <v>120</v>
      </c>
      <c r="D83" s="168"/>
      <c r="E83" s="168"/>
      <c r="F83" s="168"/>
      <c r="G83" s="168"/>
      <c r="H83" s="168"/>
      <c r="I83" s="168"/>
      <c r="J83" s="168"/>
      <c r="K83" s="168"/>
    </row>
    <row r="84" spans="1:11" ht="232.5" customHeight="1">
      <c r="A84" s="50"/>
      <c r="B84" s="58"/>
      <c r="C84" s="168" t="s">
        <v>121</v>
      </c>
      <c r="D84" s="168"/>
      <c r="E84" s="168"/>
      <c r="F84" s="168"/>
      <c r="G84" s="168"/>
      <c r="H84" s="168"/>
      <c r="I84" s="168"/>
      <c r="J84" s="168"/>
      <c r="K84" s="168"/>
    </row>
    <row r="85" spans="1:11" ht="21" customHeight="1">
      <c r="A85" s="50"/>
      <c r="B85" s="58"/>
      <c r="C85" s="168" t="s">
        <v>123</v>
      </c>
      <c r="D85" s="168"/>
      <c r="E85" s="168"/>
      <c r="F85" s="168"/>
      <c r="G85" s="168"/>
      <c r="H85" s="168"/>
      <c r="I85" s="168"/>
      <c r="J85" s="168"/>
      <c r="K85" s="168"/>
    </row>
    <row r="86" spans="1:10" ht="15">
      <c r="A86" s="50"/>
      <c r="B86" s="58"/>
      <c r="C86" s="59" t="s">
        <v>72</v>
      </c>
      <c r="D86" s="59"/>
      <c r="E86" s="60"/>
      <c r="F86" s="59"/>
      <c r="G86" s="61"/>
      <c r="H86" s="59"/>
      <c r="I86" s="59"/>
      <c r="J86" s="59"/>
    </row>
    <row r="87" spans="1:10" ht="13.5">
      <c r="A87" s="63"/>
      <c r="B87" s="64"/>
      <c r="C87" s="64"/>
      <c r="D87" s="64"/>
      <c r="E87" s="65"/>
      <c r="F87" s="64"/>
      <c r="G87" s="66"/>
      <c r="H87" s="64"/>
      <c r="I87" s="64"/>
      <c r="J87" s="64"/>
    </row>
    <row r="88" spans="1:11" s="69" customFormat="1" ht="13.5">
      <c r="A88" s="67"/>
      <c r="B88" s="68"/>
      <c r="E88" s="70"/>
      <c r="G88" s="71"/>
      <c r="K88" s="72"/>
    </row>
    <row r="89" spans="1:11" s="69" customFormat="1" ht="13.5">
      <c r="A89" s="73"/>
      <c r="B89" s="74" t="s">
        <v>62</v>
      </c>
      <c r="C89" s="69" t="s">
        <v>69</v>
      </c>
      <c r="E89" s="70"/>
      <c r="G89" s="71"/>
      <c r="I89" s="69" t="s">
        <v>85</v>
      </c>
      <c r="K89" s="72"/>
    </row>
    <row r="90" spans="1:11" s="69" customFormat="1" ht="13.5">
      <c r="A90" s="70"/>
      <c r="C90" s="75"/>
      <c r="E90" s="70"/>
      <c r="G90" s="71"/>
      <c r="I90" s="106">
        <f>+'Zbirna ponuda'!C11</f>
        <v>0</v>
      </c>
      <c r="K90" s="72"/>
    </row>
    <row r="91" spans="1:11" s="69" customFormat="1" ht="13.5">
      <c r="A91" s="70"/>
      <c r="C91" s="76"/>
      <c r="E91" s="70"/>
      <c r="G91" s="71"/>
      <c r="K91" s="72"/>
    </row>
    <row r="93" spans="1:11" ht="13.5">
      <c r="A93" s="30"/>
      <c r="C93" s="77" t="s">
        <v>86</v>
      </c>
      <c r="D93" s="24"/>
      <c r="K93" s="30"/>
    </row>
    <row r="94" spans="1:11" ht="13.5">
      <c r="A94" s="30"/>
      <c r="C94" s="79" t="s">
        <v>87</v>
      </c>
      <c r="D94" s="25"/>
      <c r="K94" s="30"/>
    </row>
    <row r="95" spans="1:11" ht="13.5">
      <c r="A95" s="30"/>
      <c r="C95" s="79" t="s">
        <v>88</v>
      </c>
      <c r="D95" s="25"/>
      <c r="K95" s="30"/>
    </row>
    <row r="96" spans="1:11" ht="13.5">
      <c r="A96" s="30"/>
      <c r="C96" s="79" t="s">
        <v>89</v>
      </c>
      <c r="D96" s="25"/>
      <c r="K96" s="30"/>
    </row>
    <row r="97" spans="1:11" ht="13.5">
      <c r="A97" s="30"/>
      <c r="C97" s="79" t="s">
        <v>90</v>
      </c>
      <c r="D97" s="25"/>
      <c r="K97" s="30"/>
    </row>
    <row r="98" spans="1:11" ht="13.5">
      <c r="A98" s="30"/>
      <c r="C98" s="79" t="s">
        <v>91</v>
      </c>
      <c r="D98" s="25"/>
      <c r="K98" s="30"/>
    </row>
    <row r="99" spans="1:11" ht="27.75" customHeight="1">
      <c r="A99" s="30"/>
      <c r="C99" s="167" t="s">
        <v>93</v>
      </c>
      <c r="D99" s="167"/>
      <c r="E99" s="167"/>
      <c r="F99" s="167"/>
      <c r="G99" s="80"/>
      <c r="K99" s="30"/>
    </row>
    <row r="100" spans="3:6" ht="13.5">
      <c r="C100" s="167" t="s">
        <v>98</v>
      </c>
      <c r="D100" s="167"/>
      <c r="E100" s="167"/>
      <c r="F100" s="167"/>
    </row>
  </sheetData>
  <sheetProtection password="8999" sheet="1"/>
  <autoFilter ref="A1:J65"/>
  <mergeCells count="26">
    <mergeCell ref="A2:A6"/>
    <mergeCell ref="A10:A13"/>
    <mergeCell ref="A15:A18"/>
    <mergeCell ref="A47:A55"/>
    <mergeCell ref="L23:L33"/>
    <mergeCell ref="L2:L6"/>
    <mergeCell ref="L7:L9"/>
    <mergeCell ref="L10:L13"/>
    <mergeCell ref="L15:L18"/>
    <mergeCell ref="L19:L22"/>
    <mergeCell ref="A19:A22"/>
    <mergeCell ref="C99:F99"/>
    <mergeCell ref="C100:F100"/>
    <mergeCell ref="C83:K83"/>
    <mergeCell ref="C84:K84"/>
    <mergeCell ref="C85:K85"/>
    <mergeCell ref="A23:A33"/>
    <mergeCell ref="L73:L74"/>
    <mergeCell ref="A75:A78"/>
    <mergeCell ref="L75:L78"/>
    <mergeCell ref="L34:L45"/>
    <mergeCell ref="A73:A74"/>
    <mergeCell ref="L59:L68"/>
    <mergeCell ref="A59:A68"/>
    <mergeCell ref="A34:A45"/>
    <mergeCell ref="L47:L55"/>
  </mergeCells>
  <printOptions/>
  <pageMargins left="0.2362204724409449" right="0.2362204724409449" top="0.35433070866141736" bottom="0.31496062992125984" header="0.15748031496062992" footer="0.15748031496062992"/>
  <pageSetup fitToHeight="3" fitToWidth="1" horizontalDpi="600" verticalDpi="600" orientation="landscape" paperSize="9" scale="69" r:id="rId3"/>
  <headerFooter>
    <oddHeader>&amp;CIzmenjen Obrazac tehnicke specifikacije 2020 godina</oddHead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dzindjija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Andjelka</dc:creator>
  <cp:keywords/>
  <dc:description/>
  <cp:lastModifiedBy>Angie</cp:lastModifiedBy>
  <cp:lastPrinted>2020-04-02T06:17:51Z</cp:lastPrinted>
  <dcterms:created xsi:type="dcterms:W3CDTF">2015-02-10T06:52:24Z</dcterms:created>
  <dcterms:modified xsi:type="dcterms:W3CDTF">2020-04-02T06:19:03Z</dcterms:modified>
  <cp:category/>
  <cp:version/>
  <cp:contentType/>
  <cp:contentStatus/>
</cp:coreProperties>
</file>