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7728" activeTab="1"/>
  </bookViews>
  <sheets>
    <sheet name="obrazac ponude" sheetId="1" r:id="rId1"/>
    <sheet name="teh.spec." sheetId="2" r:id="rId2"/>
  </sheets>
  <definedNames>
    <definedName name="_GoBack" localSheetId="1">'teh.spec.'!#REF!</definedName>
  </definedNames>
  <calcPr fullCalcOnLoad="1"/>
</workbook>
</file>

<file path=xl/sharedStrings.xml><?xml version="1.0" encoding="utf-8"?>
<sst xmlns="http://schemas.openxmlformats.org/spreadsheetml/2006/main" count="129" uniqueCount="89">
  <si>
    <t>ОПИС</t>
  </si>
  <si>
    <t>Једин. мере</t>
  </si>
  <si>
    <t>Колич.</t>
  </si>
  <si>
    <t>Јединична цена без ПДВ</t>
  </si>
  <si>
    <t>Јединична цена са ПДВ-ом</t>
  </si>
  <si>
    <t>Укупан износ без ПДВ</t>
  </si>
  <si>
    <t>Укупан износ са ПДВ</t>
  </si>
  <si>
    <t>Partija 1- Sredstva za čišćenje</t>
  </si>
  <si>
    <t>L</t>
  </si>
  <si>
    <t>kg</t>
  </si>
  <si>
    <t>kom</t>
  </si>
  <si>
    <t>Ukupno</t>
  </si>
  <si>
    <t>Partija 2 - Sredstva za dezinfekciju</t>
  </si>
  <si>
    <t>ANTISEPTIK SR. ZA PRANJE RUKU SA  GLICERINOM 1L- TEČNI SAPUN</t>
  </si>
  <si>
    <t>SIRKOVA METLA</t>
  </si>
  <si>
    <t>par</t>
  </si>
  <si>
    <t>KRPA TRULEKS 175x155 mm</t>
  </si>
  <si>
    <t>SUNĐER ZA POSUĐE- ABRAZIVNI</t>
  </si>
  <si>
    <t xml:space="preserve">KRPA MAGIČNA </t>
  </si>
  <si>
    <t>ČETKA ZA WC šolju sa postoljem/ PVC</t>
  </si>
  <si>
    <t>LAVOR 6L PVC</t>
  </si>
  <si>
    <t>KANTA ZA SMEĆE 25L pedalka PVC</t>
  </si>
  <si>
    <t>PVC ČAŠE 2 DL od homogeno plasticnog materijala polipropilena, čisto bele boje,sjajne, bez oštećenja i zaobljenih ivica.</t>
  </si>
  <si>
    <t>TOALET PAPIR -ROLNA-180gr. Troslojni, 100 %  CELULOZA bez mirisa, bele boje, sirina 10cm, visokoupijajuci, biorazgradivi</t>
  </si>
  <si>
    <t>UBRUSI PAPIRNI - ROLNA-140 gr.troslojni  100% CELULOZA, prijatni na dodir, mekani i njihova upotreba ne iritira kožu, sa mogućnosti cepanja na svakih 220mm</t>
  </si>
  <si>
    <t xml:space="preserve">KRPA ZA POD PAMUCNA DIMENZIJE 80x 60cm </t>
  </si>
  <si>
    <t>KANTA ZA VODU SA  BRISKOM/PVC</t>
  </si>
  <si>
    <t>Наручилац задржава право да у периоду набавке може мењати количине добара наведене у спецификацији за ± 5%.</t>
  </si>
  <si>
    <t>Приложену Техничку спецификацију попунити по свим ставкама – за све наведене артикле, јер ће у супротном понуда бити одбијена као неприхватљива и неодговарајућа.</t>
  </si>
  <si>
    <t>Понуђач је дужан да приликом испоруке добара Наручиоцу достави производе у оригиналним паковањима са декларацијом произвођача и јасно назначеним роком трајања, код производа који томе подлежу и морају бити на српском језику, на ћириличном или латиничном писму.</t>
  </si>
  <si>
    <t>Сва хемијска средства за одржавање хигијене (чишћење и дезинфекцију) морају да имају Извештај о испитивању и стручним мишљењем издат од стране акредитованих лабораторија за испитивање, у складу са одредбама Закона о здравственој исправности животних намирница и предмета опште употребе (Сл.гласник РС, бр. 92/2011) и Правилника о условима у погледу здравствене исправности предмета опште употребе који се могу стављати у промет.</t>
  </si>
  <si>
    <t>Назив Понуђача и потпис</t>
  </si>
  <si>
    <t>М.П.</t>
  </si>
  <si>
    <t>Упутство за попуњавање структуре цена:</t>
  </si>
  <si>
    <t>На крају табеле аутоматски ће се израчуписати укупну цену без ПДВ-а,износ ПДВ-а, и укупно са ПДВ-ом у првом sheetu.</t>
  </si>
  <si>
    <t>Dom zdravlja "dr Milorad - Mika Pavlović"</t>
  </si>
  <si>
    <t>Naziv ponuđača:</t>
  </si>
  <si>
    <t>PIB:</t>
  </si>
  <si>
    <t>MB:</t>
  </si>
  <si>
    <t xml:space="preserve">PARTIJA 1 </t>
  </si>
  <si>
    <t>Ukupan iznos ponude bez PDV-a</t>
  </si>
  <si>
    <t>Ukupan iznos ponude sa PDV-om</t>
  </si>
  <si>
    <t>PARTIJA 2</t>
  </si>
  <si>
    <t>PARTIJA 3</t>
  </si>
  <si>
    <t>PARTIJA 4</t>
  </si>
  <si>
    <t>PARTIJA 5</t>
  </si>
  <si>
    <t>PARTIJA 6</t>
  </si>
  <si>
    <t>Ukupan iznos ponuda za sve ponuđene partije bez PDV-a</t>
  </si>
  <si>
    <t>Ukupan iznos ponud za sve ponuđene partije sa PDV-om</t>
  </si>
  <si>
    <t xml:space="preserve">Napomena: Obavezno uneti podatak Naziv ponuđača, PIB i MB u okviru ovog sheet-a, polja ukupan iznos bez PDV-a i Ukupan iznos sa PDV-om, kao i Ukupan iznos PDV-a se automatski preračunavaju na osnovu  vaših unetih podataka u sheet-u tech.spec i nije ih moguće direktno menjati. </t>
  </si>
  <si>
    <t>Rok vazenja ponude</t>
  </si>
  <si>
    <t>Ponuđač</t>
  </si>
  <si>
    <t>Datum</t>
  </si>
  <si>
    <t>M.P.</t>
  </si>
  <si>
    <t>KESE TREGERICE A100 kom = 450 GR.</t>
  </si>
  <si>
    <t>KESE TREGERICE A100 kom = 160g</t>
  </si>
  <si>
    <t>KESA ZA SMECE PVC CRNE 500mm x 650mm , a100kom=3000g</t>
  </si>
  <si>
    <t>Partija 3 - Sredstva za higijenu</t>
  </si>
  <si>
    <t>Partija 4 - Higijenska plastika</t>
  </si>
  <si>
    <t>Partija 5 - Kese</t>
  </si>
  <si>
    <t>Partija 6 - Papir za higijenu</t>
  </si>
  <si>
    <t>Рок испоруке у данима</t>
  </si>
  <si>
    <t>Srpskocrkvena 5, Inđija</t>
  </si>
  <si>
    <t xml:space="preserve">Datum: </t>
  </si>
  <si>
    <t>PARTIJA 7</t>
  </si>
  <si>
    <t>ukupno za sve partije</t>
  </si>
  <si>
    <t xml:space="preserve">Partija 7 - Profesionalni pribor za čišćenje </t>
  </si>
  <si>
    <t>Датум:</t>
  </si>
  <si>
    <t>УКУПНО</t>
  </si>
  <si>
    <r>
      <rPr>
        <b/>
        <sz val="11"/>
        <color indexed="8"/>
        <rFont val="Calibri"/>
        <family val="2"/>
      </rPr>
      <t>DETERDŽENT ZA SUDOVE TAŠ 1l  или "odgovarajuće"</t>
    </r>
    <r>
      <rPr>
        <sz val="11"/>
        <color theme="1"/>
        <rFont val="Calibri"/>
        <family val="2"/>
      </rPr>
      <t>-sastav: trietanolamin linearni alkil-benzin-sulfonat 15% m/m; etoksilovani izotridecil alkohol &lt;5%m/m, natrijumlaurilsulfat &lt;5%m/m, glicerin &lt;5%m/m, miris, natrijumbenzoat &lt;1%m/m, natrijum hlorid &lt;2%m/m, ph vrednost ( nerazblazen na 20 stepeni celyijusa) od 5-7; ukupan sadrzaj povrsinski aktivnih materija min.15%, biorazgradivost u vodi  min.90%,</t>
    </r>
  </si>
  <si>
    <r>
      <rPr>
        <b/>
        <sz val="11"/>
        <color indexed="8"/>
        <rFont val="Calibri"/>
        <family val="2"/>
      </rPr>
      <t>VIM TEČNI ABRAZIVNI  750ml или "одговарајуће"</t>
    </r>
    <r>
      <rPr>
        <sz val="11"/>
        <color theme="1"/>
        <rFont val="Calibri"/>
        <family val="2"/>
      </rPr>
      <t xml:space="preserve">sastav: kalcijum karbonat 1-5%m/m, voda &gt; 30%m/m, dodecil benzensulfonska kiselina 1-5%m/m, lauriletarsulfat 1-5%m/m, kokoamid DEA 1-5%m/m, Natrijum hidroksid 1-5%m/m, ph vrednost  9,5-10,5(20°C,na 1% rastvora), relativna gustina 1,4 kg/m3; </t>
    </r>
  </si>
  <si>
    <r>
      <rPr>
        <b/>
        <sz val="11"/>
        <color indexed="8"/>
        <rFont val="Calibri"/>
        <family val="2"/>
      </rPr>
      <t xml:space="preserve">SREDSTVO ZA IZBELJIVANJE </t>
    </r>
    <r>
      <rPr>
        <sz val="11"/>
        <color theme="1"/>
        <rFont val="Calibri"/>
        <family val="2"/>
      </rPr>
      <t xml:space="preserve">1l : Sastav:rastvor NatrijumHipohlorid 6%/m/m; natrijum hidroksid 0,4-4%m/m; ph vrednost (1%-ni  rastvor na 20 °C) od 10-11 ; </t>
    </r>
  </si>
  <si>
    <r>
      <rPr>
        <b/>
        <sz val="11"/>
        <color indexed="8"/>
        <rFont val="Calibri"/>
        <family val="2"/>
      </rPr>
      <t>PRAŠAK ZA VEŠ MERIX  3kg или "odgovarajuće"</t>
    </r>
    <r>
      <rPr>
        <sz val="11"/>
        <color theme="1"/>
        <rFont val="Calibri"/>
        <family val="2"/>
      </rPr>
      <t xml:space="preserve"> ph hemikalije u kom se stavlja u promet &lt; = 11,00; sastav: 5-15% anjonski surfaktanti, &lt;5% alifaticni ugljovodionici, izbeljivac na bazi kiseonika, PRANJE RUBLJA VRŠI NA 30,40,60,95 °C</t>
    </r>
  </si>
  <si>
    <t>ukupno</t>
  </si>
  <si>
    <t>RUKAVICA GUMENA ZA VISE UPOTREBA 1par/1pak veličina "S" "M" ili "L"</t>
  </si>
  <si>
    <t xml:space="preserve">Partija 8 - Koncetrati za čišćenje </t>
  </si>
  <si>
    <t>Drzac mopa "Sprint" 40 cm ili odgovarajuci za mop "Sprint plus tronic", izradjen od visoko kvalitetne plastike                                                                                    -</t>
  </si>
  <si>
    <r>
      <t xml:space="preserve">MOP/krpa/ SPRINT PLUS TRONIC VERMOP ili odgovarajucu,duzine 40cm,  sastav mat.:  mikrofiber / pamuk /polyester, 150g zatvorena petla niti,mikrofiber garantuje perfektne rezultate sa malom upotrebom vode i hemikalija,  pranje na 40-95 stepeni,  kacenje na stap SPRINT PLUS TRONIC                                                    </t>
    </r>
    <r>
      <rPr>
        <b/>
        <sz val="11"/>
        <rFont val="Calibri"/>
        <family val="2"/>
      </rPr>
      <t xml:space="preserve">                                        </t>
    </r>
  </si>
  <si>
    <r>
      <rPr>
        <b/>
        <sz val="11"/>
        <color indexed="8"/>
        <rFont val="Times New Roman"/>
        <family val="1"/>
      </rPr>
      <t>PINOSET</t>
    </r>
    <r>
      <rPr>
        <sz val="11"/>
        <color indexed="8"/>
        <rFont val="Times New Roman"/>
        <family val="1"/>
      </rPr>
      <t xml:space="preserve"> koncetrat -0.5 L или " одговaрајуће"-Visoko efikasno aromaticno ulje sa dugotrajnim delovanjem.Eliminise neugodne mirise i ostavlja svez i prijatan miris u sanitarnom prostoru (wc šolje, pisoari od keramike)</t>
    </r>
  </si>
  <si>
    <t>У колону 5 уписати назив произвођача ако се нуди одговорајуће добро назив тог одговарајућег добра</t>
  </si>
  <si>
    <t>У колону 6 уписати јединичну цену без ПДВ-а, а у колону 7 уписати јединичну цену са пдв-ом, а у колони 8 ће се аутоматски израчунати  укупна цена без ПДВ-а, тако што ће се помножити јединична цена без ПДВ-а ( колона 6) са количином ( колона 4), а у колони 9 ће се аутоматкси израчунати укупна цена са пдв-ом тако што ће се поможити јединична цена са ПДВ-ом ( колона 8 ) са количиниом ( колона 4).</t>
  </si>
  <si>
    <t>У колони 10 се уписује рок испоруке добара</t>
  </si>
  <si>
    <t>PARTIJA 8</t>
  </si>
  <si>
    <r>
      <rPr>
        <b/>
        <sz val="11"/>
        <color indexed="8"/>
        <rFont val="Times New Roman"/>
        <family val="1"/>
      </rPr>
      <t>PATRONAL-ECO -1l-</t>
    </r>
    <r>
      <rPr>
        <sz val="11"/>
        <color indexed="8"/>
        <rFont val="Times New Roman"/>
        <family val="1"/>
      </rPr>
      <t xml:space="preserve"> koncetrat ili odgovarajuce-Ekološko sredstvo za čišćenje sanitarnog prostora na bazi jake organske kiseline - omogućava brzo i efikasno uklanjanje prljavština i kamenca. Primenjiv na površinama i predmetima otpornim na vodu i kiselinu u sanitarnoj oblasti (podne i zidne keramičke pločice, umivaonici, wc šolje, pisoari od keramike i porcelana i plemenitog čelika).  (1-2 prskanja / 4-8L vode = 20-40 ml / 4-8L vode). Potrošnja po m2: površinsko čišćenje 1-5ml.</t>
    </r>
  </si>
  <si>
    <r>
      <rPr>
        <b/>
        <sz val="11"/>
        <color indexed="8"/>
        <rFont val="Times New Roman"/>
        <family val="1"/>
      </rPr>
      <t>Econa Concentrate  1L</t>
    </r>
    <r>
      <rPr>
        <sz val="11"/>
        <color indexed="8"/>
        <rFont val="Times New Roman"/>
        <family val="1"/>
      </rPr>
      <t xml:space="preserve">    ECO ili odgovarajuce -  Ekološko univerzalno sredstvo za redovno čišćenje, idealno za dnevna čišćenja i pri niskim koncentracijama. pH 9, sadrži alkohol. Štiti materijale, brzo se suši bez tragova i naglašava prirodan izgled površine. Primenljiv na svim vodootpornim površinama, predmetima i podnim oblogama.  1 doza=25ml / 8L hladne vode. Potrošnja po m2: 0,05-0,25 ml.-</t>
    </r>
    <r>
      <rPr>
        <b/>
        <sz val="11"/>
        <color indexed="8"/>
        <rFont val="Times New Roman"/>
        <family val="1"/>
      </rPr>
      <t xml:space="preserve"> </t>
    </r>
  </si>
  <si>
    <t>Понуђени произвођач и назив одг.добра</t>
  </si>
  <si>
    <t>Tehnička specifikacija- Prilog br.1  za JNMV  broj 2/2019</t>
  </si>
  <si>
    <t>Broj: 01.3-2-6/2019</t>
  </si>
  <si>
    <t xml:space="preserve">У случају да понуђач нуди „одговарајући“ производ, дужан је да упише назив произвођача и производа који нуди. Уколико не упише назив произвођача и  одговарајућег добра или не упише назив оригиналног добра које нуди, то ће се сматрати битним недостатком понуде због којег није могуће утврдити стварну садржину понуде или није могуће упоредити је са другим понудама, на основу чега ће Наручилац понуду одбити као неприхватљиву. Уз то, понуђач је у обавези да достави уз понуду документацију где се јасно описно и/или квантитативно и квалитативно види да је тај производ одговарајућег или напреднијег техничког квалитета у односу на тражени. </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</si>
</sst>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_-* #,##0\ _d_i_n_._-;\-* #,##0\ _d_i_n_._-;_-* &quot;-&quot;\ _d_i_n_._-;_-@_-"/>
    <numFmt numFmtId="173" formatCode="_-* #,##0.00\ _d_i_n_._-;\-* #,##0.00\ _d_i_n_._-;_-* &quot;-&quot;??\ _d_i_n_._-;_-@_-"/>
    <numFmt numFmtId="174" formatCode="#,##0\ &quot; &quot;;\-#,##0\ &quot; &quot;"/>
    <numFmt numFmtId="175" formatCode="#,##0\ &quot; &quot;;[Red]\-#,##0\ &quot; &quot;"/>
    <numFmt numFmtId="176" formatCode="#,##0.00\ &quot; &quot;;\-#,##0.00\ &quot; &quot;"/>
    <numFmt numFmtId="177" formatCode="#,##0.00\ &quot; &quot;;[Red]\-#,##0.00\ &quot; &quot;"/>
    <numFmt numFmtId="178" formatCode="_-* #,##0\ &quot; &quot;_-;\-* #,##0\ &quot; &quot;_-;_-* &quot;-&quot;\ &quot; &quot;_-;_-@_-"/>
    <numFmt numFmtId="179" formatCode="_-* #,##0\ _ _-;\-* #,##0\ _ _-;_-* &quot;-&quot;\ _ _-;_-@_-"/>
    <numFmt numFmtId="180" formatCode="_-* #,##0.00\ &quot; &quot;_-;\-* #,##0.00\ &quot; &quot;_-;_-* &quot;-&quot;??\ &quot; &quot;_-;_-@_-"/>
    <numFmt numFmtId="181" formatCode="_-* #,##0.00\ _ _-;\-* #,##0.00\ _ _-;_-* &quot;-&quot;??\ _ _-;_-@_-"/>
    <numFmt numFmtId="182" formatCode="_-* #,##0.00&quot; &quot;&quot; &quot;_-;\-* #,##0.00&quot; &quot;&quot; &quot;_-;_-* &quot;-&quot;??&quot; &quot;&quot; &quot;_-;_-@_-"/>
    <numFmt numFmtId="183" formatCode="#,##0.00\ &quot;Din.&quot;"/>
    <numFmt numFmtId="184" formatCode="&quot;Yes&quot;;&quot;Yes&quot;;&quot;No&quot;"/>
    <numFmt numFmtId="185" formatCode="&quot;True&quot;;&quot;True&quot;;&quot;False&quot;"/>
    <numFmt numFmtId="186" formatCode="&quot;On&quot;;&quot;On&quot;;&quot;Off&quot;"/>
    <numFmt numFmtId="187" formatCode="[$€-2]\ #,##0.00_);[Red]\([$€-2]\ #,##0.00\)"/>
    <numFmt numFmtId="188" formatCode="#,##0.00_ ;\-#,##0.00&quot; &quot;"/>
    <numFmt numFmtId="189" formatCode="#,##0.00_ ;[Red]\-#,##0.00\ "/>
    <numFmt numFmtId="190" formatCode="[$-241A]dd\.\ mmmm\ yyyy"/>
    <numFmt numFmtId="191" formatCode="#,##0.00_ ;\-#,##0.00\ "/>
  </numFmts>
  <fonts count="67">
    <font>
      <sz val="11"/>
      <color theme="1"/>
      <name val="Calibri"/>
      <family val="2"/>
    </font>
    <font>
      <sz val="11"/>
      <color indexed="8"/>
      <name val="Calibri"/>
      <family val="2"/>
    </font>
    <font>
      <sz val="10"/>
      <name val="MS Sans Serif"/>
      <family val="2"/>
    </font>
    <font>
      <sz val="12"/>
      <name val="Times New Roman"/>
      <family val="1"/>
    </font>
    <font>
      <sz val="10"/>
      <name val="Times New Roman"/>
      <family val="1"/>
    </font>
    <font>
      <b/>
      <sz val="14"/>
      <name val="Times New Roman"/>
      <family val="1"/>
    </font>
    <font>
      <b/>
      <sz val="12"/>
      <name val="Times New Roman"/>
      <family val="1"/>
    </font>
    <font>
      <b/>
      <sz val="8.5"/>
      <name val="MS Sans Serif"/>
      <family val="2"/>
    </font>
    <font>
      <b/>
      <sz val="11"/>
      <name val="Times New Roman"/>
      <family val="1"/>
    </font>
    <font>
      <sz val="12"/>
      <name val="MS Sans Serif"/>
      <family val="2"/>
    </font>
    <font>
      <b/>
      <sz val="11"/>
      <color indexed="8"/>
      <name val="Times New Roman"/>
      <family val="1"/>
    </font>
    <font>
      <b/>
      <sz val="11"/>
      <name val="Calibri"/>
      <family val="2"/>
    </font>
    <font>
      <b/>
      <sz val="11"/>
      <color indexed="8"/>
      <name val="Calibri"/>
      <family val="2"/>
    </font>
    <font>
      <sz val="11"/>
      <name val="Calibri"/>
      <family val="2"/>
    </font>
    <font>
      <sz val="11"/>
      <color indexed="8"/>
      <name val="Times New Roman"/>
      <family val="1"/>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b/>
      <sz val="14"/>
      <color indexed="8"/>
      <name val="Calibri"/>
      <family val="2"/>
    </font>
    <font>
      <b/>
      <sz val="9"/>
      <color indexed="8"/>
      <name val="Times New Roman"/>
      <family val="1"/>
    </font>
    <font>
      <b/>
      <sz val="12"/>
      <color indexed="8"/>
      <name val="Times New Roman"/>
      <family val="1"/>
    </font>
    <font>
      <u val="single"/>
      <sz val="12"/>
      <color indexed="12"/>
      <name val="Times New Roman"/>
      <family val="1"/>
    </font>
    <font>
      <b/>
      <sz val="12"/>
      <color indexed="8"/>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9"/>
      <color theme="1"/>
      <name val="Times New Roman"/>
      <family val="1"/>
    </font>
    <font>
      <b/>
      <sz val="11"/>
      <color theme="1"/>
      <name val="Times New Roman"/>
      <family val="1"/>
    </font>
    <font>
      <b/>
      <sz val="12"/>
      <color theme="1"/>
      <name val="Times New Roman"/>
      <family val="1"/>
    </font>
    <font>
      <u val="single"/>
      <sz val="12"/>
      <color theme="10"/>
      <name val="Times New Roman"/>
      <family val="1"/>
    </font>
    <font>
      <sz val="11"/>
      <color theme="1"/>
      <name val="Times New Roman"/>
      <family val="1"/>
    </font>
    <font>
      <b/>
      <sz val="12"/>
      <color theme="1"/>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medium"/>
      <bottom style="thin"/>
    </border>
    <border>
      <left style="thin"/>
      <right style="medium"/>
      <top style="thin"/>
      <bottom style="medium"/>
    </border>
    <border>
      <left/>
      <right/>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right/>
      <top style="medium"/>
      <bottom style="thin"/>
    </border>
    <border>
      <left/>
      <right style="thin"/>
      <top style="medium"/>
      <bottom style="thin"/>
    </border>
    <border>
      <left/>
      <right style="thin"/>
      <top style="thin"/>
      <bottom style="medium"/>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6">
    <xf numFmtId="0" fontId="0" fillId="0" borderId="0" xfId="0" applyFont="1" applyAlignment="1">
      <alignment/>
    </xf>
    <xf numFmtId="0" fontId="58" fillId="2" borderId="10" xfId="0" applyFont="1" applyFill="1" applyBorder="1" applyAlignment="1">
      <alignment horizontal="center" vertical="center"/>
    </xf>
    <xf numFmtId="0" fontId="59"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3" fontId="61" fillId="2" borderId="10" xfId="0" applyNumberFormat="1" applyFont="1" applyFill="1" applyBorder="1" applyAlignment="1">
      <alignment horizontal="center" vertical="center"/>
    </xf>
    <xf numFmtId="0" fontId="60" fillId="2" borderId="10" xfId="0" applyFont="1" applyFill="1" applyBorder="1" applyAlignment="1">
      <alignment vertical="center" wrapText="1"/>
    </xf>
    <xf numFmtId="182" fontId="60" fillId="2" borderId="10" xfId="0" applyNumberFormat="1" applyFont="1" applyFill="1" applyBorder="1" applyAlignment="1">
      <alignment horizontal="center" vertical="center" wrapText="1"/>
    </xf>
    <xf numFmtId="0" fontId="0" fillId="0" borderId="11" xfId="0" applyBorder="1" applyAlignment="1">
      <alignment horizontal="center"/>
    </xf>
    <xf numFmtId="0" fontId="0" fillId="0" borderId="11" xfId="0" applyFill="1" applyBorder="1" applyAlignment="1">
      <alignment/>
    </xf>
    <xf numFmtId="0" fontId="0" fillId="0" borderId="11" xfId="0" applyFill="1" applyBorder="1" applyAlignment="1">
      <alignment horizontal="center"/>
    </xf>
    <xf numFmtId="3" fontId="0" fillId="0" borderId="11" xfId="0" applyNumberFormat="1" applyFont="1" applyBorder="1" applyAlignment="1">
      <alignment horizontal="center"/>
    </xf>
    <xf numFmtId="182" fontId="0" fillId="2" borderId="11" xfId="0" applyNumberFormat="1" applyFill="1" applyBorder="1" applyAlignment="1" applyProtection="1">
      <alignment/>
      <protection/>
    </xf>
    <xf numFmtId="0" fontId="0" fillId="0" borderId="11" xfId="0" applyBorder="1" applyAlignment="1">
      <alignment/>
    </xf>
    <xf numFmtId="0" fontId="62" fillId="0" borderId="0" xfId="0" applyFont="1" applyAlignment="1">
      <alignment/>
    </xf>
    <xf numFmtId="0" fontId="0" fillId="0" borderId="11" xfId="0" applyFill="1" applyBorder="1" applyAlignment="1">
      <alignment wrapText="1"/>
    </xf>
    <xf numFmtId="182" fontId="13" fillId="2" borderId="11" xfId="0" applyNumberFormat="1" applyFont="1" applyFill="1" applyBorder="1" applyAlignment="1">
      <alignment/>
    </xf>
    <xf numFmtId="0" fontId="0" fillId="0" borderId="11" xfId="0" applyBorder="1" applyAlignment="1">
      <alignment wrapText="1"/>
    </xf>
    <xf numFmtId="0" fontId="13" fillId="0" borderId="11" xfId="0" applyFont="1" applyBorder="1" applyAlignment="1">
      <alignment horizontal="center"/>
    </xf>
    <xf numFmtId="0" fontId="0" fillId="0" borderId="0" xfId="0" applyAlignment="1">
      <alignment horizontal="center"/>
    </xf>
    <xf numFmtId="3" fontId="0" fillId="0" borderId="0" xfId="0" applyNumberFormat="1" applyFont="1" applyAlignment="1">
      <alignment horizontal="center"/>
    </xf>
    <xf numFmtId="182" fontId="0" fillId="0" borderId="0" xfId="0" applyNumberFormat="1" applyAlignment="1">
      <alignment/>
    </xf>
    <xf numFmtId="0" fontId="2" fillId="0" borderId="0" xfId="57" applyFill="1">
      <alignment/>
      <protection/>
    </xf>
    <xf numFmtId="3" fontId="2" fillId="0" borderId="0" xfId="57" applyNumberFormat="1" applyFill="1">
      <alignment/>
      <protection/>
    </xf>
    <xf numFmtId="0" fontId="3" fillId="0" borderId="0" xfId="57" applyFont="1" applyFill="1" applyProtection="1">
      <alignment/>
      <protection locked="0"/>
    </xf>
    <xf numFmtId="14" fontId="4" fillId="0" borderId="0" xfId="57" applyNumberFormat="1" applyFont="1" applyFill="1" applyBorder="1" applyProtection="1">
      <alignment/>
      <protection locked="0"/>
    </xf>
    <xf numFmtId="3" fontId="3" fillId="0" borderId="0" xfId="57" applyNumberFormat="1" applyFont="1" applyFill="1" applyAlignment="1">
      <alignment horizontal="right"/>
      <protection/>
    </xf>
    <xf numFmtId="0" fontId="0" fillId="0" borderId="0" xfId="0" applyAlignment="1">
      <alignment wrapText="1"/>
    </xf>
    <xf numFmtId="0" fontId="0" fillId="0" borderId="0" xfId="0" applyAlignment="1">
      <alignment horizontal="center" wrapText="1"/>
    </xf>
    <xf numFmtId="3" fontId="0" fillId="0" borderId="0" xfId="0" applyNumberFormat="1" applyFont="1" applyAlignment="1">
      <alignment horizontal="center" wrapText="1"/>
    </xf>
    <xf numFmtId="182" fontId="0" fillId="0" borderId="0" xfId="0" applyNumberFormat="1" applyAlignment="1">
      <alignment wrapText="1"/>
    </xf>
    <xf numFmtId="0" fontId="3" fillId="0" borderId="0" xfId="57" applyFont="1" applyFill="1">
      <alignment/>
      <protection/>
    </xf>
    <xf numFmtId="0" fontId="63" fillId="0" borderId="0" xfId="53" applyFont="1" applyFill="1" applyAlignment="1" applyProtection="1">
      <alignment/>
      <protection/>
    </xf>
    <xf numFmtId="0" fontId="6" fillId="0" borderId="11" xfId="57" applyFont="1" applyFill="1" applyBorder="1" applyProtection="1">
      <alignment/>
      <protection locked="0"/>
    </xf>
    <xf numFmtId="1" fontId="6" fillId="0" borderId="11" xfId="57" applyNumberFormat="1" applyFont="1" applyFill="1" applyBorder="1" applyProtection="1">
      <alignment/>
      <protection locked="0"/>
    </xf>
    <xf numFmtId="49" fontId="6" fillId="0" borderId="11" xfId="57" applyNumberFormat="1" applyFont="1" applyFill="1" applyBorder="1" applyAlignment="1" applyProtection="1">
      <alignment horizontal="right"/>
      <protection locked="0"/>
    </xf>
    <xf numFmtId="0" fontId="9" fillId="0" borderId="0" xfId="57" applyFont="1" applyFill="1">
      <alignment/>
      <protection/>
    </xf>
    <xf numFmtId="183" fontId="6" fillId="0" borderId="12" xfId="57" applyNumberFormat="1" applyFont="1" applyFill="1" applyBorder="1" applyAlignment="1">
      <alignment vertical="center"/>
      <protection/>
    </xf>
    <xf numFmtId="183" fontId="6" fillId="0" borderId="13" xfId="57" applyNumberFormat="1" applyFont="1" applyFill="1" applyBorder="1" applyAlignment="1">
      <alignment vertical="center"/>
      <protection/>
    </xf>
    <xf numFmtId="183" fontId="5" fillId="0" borderId="11" xfId="57" applyNumberFormat="1" applyFont="1" applyFill="1" applyBorder="1" applyAlignment="1">
      <alignment vertical="center"/>
      <protection/>
    </xf>
    <xf numFmtId="0" fontId="2" fillId="0" borderId="0" xfId="57" applyFill="1" applyAlignment="1">
      <alignment vertical="center"/>
      <protection/>
    </xf>
    <xf numFmtId="9" fontId="3" fillId="0" borderId="0" xfId="61" applyFont="1" applyFill="1" applyAlignment="1">
      <alignment horizontal="center" vertical="center"/>
    </xf>
    <xf numFmtId="0" fontId="2" fillId="0" borderId="0" xfId="57" applyFill="1" applyBorder="1">
      <alignment/>
      <protection/>
    </xf>
    <xf numFmtId="14" fontId="4" fillId="0" borderId="14" xfId="57" applyNumberFormat="1" applyFont="1" applyFill="1" applyBorder="1" applyProtection="1">
      <alignment/>
      <protection locked="0"/>
    </xf>
    <xf numFmtId="2" fontId="3" fillId="0" borderId="0" xfId="57" applyNumberFormat="1" applyFont="1" applyFill="1" applyAlignment="1">
      <alignment horizontal="right"/>
      <protection/>
    </xf>
    <xf numFmtId="9" fontId="3" fillId="0" borderId="14" xfId="61" applyFont="1" applyFill="1" applyBorder="1" applyAlignment="1" applyProtection="1">
      <alignment horizontal="center" vertical="center"/>
      <protection locked="0"/>
    </xf>
    <xf numFmtId="2" fontId="3" fillId="0" borderId="0" xfId="57" applyNumberFormat="1" applyFont="1" applyFill="1" applyAlignment="1" applyProtection="1">
      <alignment horizontal="right"/>
      <protection locked="0"/>
    </xf>
    <xf numFmtId="1" fontId="0" fillId="0" borderId="0" xfId="0" applyNumberFormat="1" applyBorder="1" applyAlignment="1">
      <alignment horizontal="center" vertical="center"/>
    </xf>
    <xf numFmtId="1" fontId="0" fillId="0" borderId="0" xfId="0" applyNumberFormat="1" applyBorder="1" applyAlignment="1">
      <alignment horizontal="center" vertical="center" wrapText="1"/>
    </xf>
    <xf numFmtId="3" fontId="0" fillId="0" borderId="11" xfId="0" applyNumberFormat="1" applyFont="1" applyFill="1" applyBorder="1" applyAlignment="1" applyProtection="1">
      <alignment horizontal="center"/>
      <protection locked="0"/>
    </xf>
    <xf numFmtId="3" fontId="0" fillId="0" borderId="11" xfId="0" applyNumberFormat="1" applyFont="1" applyBorder="1" applyAlignment="1" applyProtection="1">
      <alignment horizontal="center"/>
      <protection locked="0"/>
    </xf>
    <xf numFmtId="0" fontId="0" fillId="0" borderId="11" xfId="0" applyFont="1" applyFill="1" applyBorder="1" applyAlignment="1" applyProtection="1">
      <alignment horizontal="center"/>
      <protection locked="0"/>
    </xf>
    <xf numFmtId="14" fontId="2" fillId="0" borderId="0" xfId="57" applyNumberFormat="1" applyFill="1">
      <alignment/>
      <protection/>
    </xf>
    <xf numFmtId="16" fontId="0" fillId="0" borderId="11" xfId="0" applyNumberFormat="1" applyFont="1" applyFill="1" applyBorder="1" applyAlignment="1" applyProtection="1">
      <alignment horizontal="center"/>
      <protection locked="0"/>
    </xf>
    <xf numFmtId="0" fontId="0" fillId="0" borderId="0" xfId="0" applyBorder="1" applyAlignment="1">
      <alignment horizontal="center"/>
    </xf>
    <xf numFmtId="3" fontId="0" fillId="0" borderId="0" xfId="0" applyNumberFormat="1" applyFont="1" applyBorder="1" applyAlignment="1">
      <alignment horizontal="center"/>
    </xf>
    <xf numFmtId="1" fontId="13" fillId="0" borderId="0" xfId="0" applyNumberFormat="1" applyFont="1" applyFill="1" applyBorder="1" applyAlignment="1">
      <alignment horizontal="center" vertical="center"/>
    </xf>
    <xf numFmtId="4" fontId="60" fillId="2" borderId="10" xfId="0" applyNumberFormat="1" applyFont="1" applyFill="1" applyBorder="1" applyAlignment="1">
      <alignment vertical="center" wrapText="1"/>
    </xf>
    <xf numFmtId="4" fontId="0" fillId="0" borderId="0" xfId="0" applyNumberFormat="1" applyAlignment="1">
      <alignment/>
    </xf>
    <xf numFmtId="4" fontId="2" fillId="0" borderId="0" xfId="57" applyNumberFormat="1" applyFill="1">
      <alignment/>
      <protection/>
    </xf>
    <xf numFmtId="4" fontId="0" fillId="0" borderId="0" xfId="0" applyNumberFormat="1" applyAlignment="1">
      <alignment wrapText="1"/>
    </xf>
    <xf numFmtId="0" fontId="0" fillId="0" borderId="0" xfId="0" applyFill="1" applyAlignment="1">
      <alignment/>
    </xf>
    <xf numFmtId="0" fontId="64" fillId="0" borderId="11" xfId="0" applyFont="1" applyBorder="1" applyAlignment="1">
      <alignment horizontal="justify"/>
    </xf>
    <xf numFmtId="0" fontId="13" fillId="0" borderId="11" xfId="0" applyFont="1" applyFill="1" applyBorder="1" applyAlignment="1">
      <alignment horizontal="left" wrapText="1"/>
    </xf>
    <xf numFmtId="4" fontId="13" fillId="2" borderId="11" xfId="0" applyNumberFormat="1" applyFont="1" applyFill="1" applyBorder="1" applyAlignment="1">
      <alignment/>
    </xf>
    <xf numFmtId="0" fontId="2" fillId="0" borderId="11" xfId="57" applyFill="1" applyBorder="1" applyProtection="1">
      <alignment/>
      <protection locked="0"/>
    </xf>
    <xf numFmtId="0" fontId="8" fillId="0" borderId="0" xfId="57" applyFont="1" applyFill="1" applyBorder="1" applyAlignment="1">
      <alignment horizontal="center" vertical="center" wrapText="1"/>
      <protection/>
    </xf>
    <xf numFmtId="183" fontId="5" fillId="0" borderId="0" xfId="57" applyNumberFormat="1" applyFont="1" applyFill="1" applyBorder="1" applyAlignment="1">
      <alignment vertical="center"/>
      <protection/>
    </xf>
    <xf numFmtId="0" fontId="6" fillId="0" borderId="0" xfId="57" applyFont="1" applyFill="1" applyAlignment="1">
      <alignment vertical="center" wrapText="1"/>
      <protection/>
    </xf>
    <xf numFmtId="0" fontId="64" fillId="0" borderId="0" xfId="0" applyFont="1" applyBorder="1" applyAlignment="1">
      <alignment horizontal="justify"/>
    </xf>
    <xf numFmtId="4" fontId="60" fillId="2" borderId="10" xfId="0" applyNumberFormat="1" applyFont="1" applyFill="1" applyBorder="1" applyAlignment="1">
      <alignment horizontal="center" vertical="center" wrapText="1"/>
    </xf>
    <xf numFmtId="4" fontId="13" fillId="2" borderId="11" xfId="0" applyNumberFormat="1" applyFont="1" applyFill="1" applyBorder="1" applyAlignment="1">
      <alignment horizontal="center"/>
    </xf>
    <xf numFmtId="4" fontId="13" fillId="2" borderId="0" xfId="0" applyNumberFormat="1" applyFont="1" applyFill="1" applyBorder="1" applyAlignment="1">
      <alignment horizontal="center"/>
    </xf>
    <xf numFmtId="4" fontId="0" fillId="0" borderId="0" xfId="0" applyNumberFormat="1" applyAlignment="1">
      <alignment horizontal="center"/>
    </xf>
    <xf numFmtId="4" fontId="2" fillId="0" borderId="0" xfId="57" applyNumberFormat="1" applyFill="1" applyAlignment="1">
      <alignment horizontal="center"/>
      <protection/>
    </xf>
    <xf numFmtId="4" fontId="0" fillId="0" borderId="0" xfId="0" applyNumberFormat="1" applyAlignment="1">
      <alignment horizontal="center" wrapText="1"/>
    </xf>
    <xf numFmtId="0" fontId="65" fillId="33" borderId="11" xfId="0" applyFont="1" applyFill="1" applyBorder="1" applyAlignment="1">
      <alignment horizontal="left"/>
    </xf>
    <xf numFmtId="0" fontId="56" fillId="33" borderId="11" xfId="0" applyFont="1" applyFill="1" applyBorder="1" applyAlignment="1">
      <alignment horizontal="left"/>
    </xf>
    <xf numFmtId="8" fontId="0" fillId="2" borderId="11" xfId="0" applyNumberFormat="1" applyFill="1" applyBorder="1" applyAlignment="1" applyProtection="1">
      <alignment/>
      <protection/>
    </xf>
    <xf numFmtId="4" fontId="0" fillId="2" borderId="11" xfId="0" applyNumberFormat="1" applyFill="1" applyBorder="1" applyAlignment="1" applyProtection="1">
      <alignment horizontal="center"/>
      <protection/>
    </xf>
    <xf numFmtId="1" fontId="0" fillId="0" borderId="11" xfId="0" applyNumberFormat="1" applyFill="1" applyBorder="1" applyAlignment="1">
      <alignment vertical="center"/>
    </xf>
    <xf numFmtId="8" fontId="0" fillId="2" borderId="11" xfId="0" applyNumberFormat="1" applyFill="1" applyBorder="1" applyAlignment="1">
      <alignment/>
    </xf>
    <xf numFmtId="4" fontId="0" fillId="2" borderId="11" xfId="0" applyNumberFormat="1" applyFill="1" applyBorder="1" applyAlignment="1">
      <alignment horizontal="center"/>
    </xf>
    <xf numFmtId="1" fontId="13" fillId="0" borderId="15" xfId="0" applyNumberFormat="1" applyFont="1" applyFill="1" applyBorder="1" applyAlignment="1">
      <alignment vertical="center"/>
    </xf>
    <xf numFmtId="182" fontId="60" fillId="2" borderId="11" xfId="0" applyNumberFormat="1" applyFont="1" applyFill="1" applyBorder="1" applyAlignment="1">
      <alignment horizontal="center" vertical="center" wrapText="1"/>
    </xf>
    <xf numFmtId="1" fontId="60" fillId="2" borderId="11" xfId="0" applyNumberFormat="1" applyFont="1" applyFill="1" applyBorder="1" applyAlignment="1">
      <alignment horizontal="center" vertical="center" wrapText="1"/>
    </xf>
    <xf numFmtId="183" fontId="6" fillId="33" borderId="12" xfId="57" applyNumberFormat="1" applyFont="1" applyFill="1" applyBorder="1" applyAlignment="1">
      <alignment vertical="center"/>
      <protection/>
    </xf>
    <xf numFmtId="183" fontId="6" fillId="33" borderId="13" xfId="57" applyNumberFormat="1" applyFont="1" applyFill="1" applyBorder="1" applyAlignment="1">
      <alignment vertical="center"/>
      <protection/>
    </xf>
    <xf numFmtId="4" fontId="0" fillId="0" borderId="11" xfId="0" applyNumberFormat="1" applyFill="1" applyBorder="1" applyAlignment="1" applyProtection="1">
      <alignment horizontal="center" vertical="center"/>
      <protection locked="0"/>
    </xf>
    <xf numFmtId="4" fontId="13" fillId="0" borderId="11" xfId="0" applyNumberFormat="1" applyFont="1" applyFill="1" applyBorder="1" applyAlignment="1" applyProtection="1">
      <alignment horizontal="center" vertical="center"/>
      <protection locked="0"/>
    </xf>
    <xf numFmtId="1" fontId="13" fillId="0" borderId="0" xfId="0" applyNumberFormat="1" applyFont="1" applyFill="1" applyBorder="1" applyAlignment="1">
      <alignment vertical="center"/>
    </xf>
    <xf numFmtId="0" fontId="13" fillId="0" borderId="11" xfId="0" applyFont="1" applyBorder="1" applyAlignment="1">
      <alignment/>
    </xf>
    <xf numFmtId="4" fontId="13" fillId="2" borderId="15" xfId="0" applyNumberFormat="1" applyFont="1" applyFill="1" applyBorder="1" applyAlignment="1">
      <alignment/>
    </xf>
    <xf numFmtId="4" fontId="13" fillId="2" borderId="15" xfId="0" applyNumberFormat="1" applyFont="1" applyFill="1" applyBorder="1" applyAlignment="1">
      <alignment horizontal="center"/>
    </xf>
    <xf numFmtId="182" fontId="13" fillId="2" borderId="15" xfId="0" applyNumberFormat="1" applyFont="1" applyFill="1" applyBorder="1" applyAlignment="1">
      <alignment/>
    </xf>
    <xf numFmtId="0" fontId="0" fillId="0" borderId="11" xfId="0" applyFont="1" applyFill="1" applyBorder="1" applyAlignment="1">
      <alignment horizontal="left" wrapText="1"/>
    </xf>
    <xf numFmtId="0" fontId="0" fillId="0" borderId="11" xfId="0" applyFont="1" applyFill="1" applyBorder="1" applyAlignment="1">
      <alignment wrapText="1"/>
    </xf>
    <xf numFmtId="4" fontId="0" fillId="0" borderId="16" xfId="0" applyNumberFormat="1" applyFill="1" applyBorder="1" applyAlignment="1" applyProtection="1">
      <alignment horizontal="center" vertical="center"/>
      <protection locked="0"/>
    </xf>
    <xf numFmtId="4" fontId="13" fillId="0" borderId="16" xfId="0" applyNumberFormat="1" applyFont="1" applyFill="1" applyBorder="1" applyAlignment="1" applyProtection="1">
      <alignment horizontal="center" vertical="center"/>
      <protection locked="0"/>
    </xf>
    <xf numFmtId="4" fontId="13" fillId="0" borderId="11" xfId="0" applyNumberFormat="1" applyFont="1" applyFill="1" applyBorder="1" applyAlignment="1" applyProtection="1">
      <alignment vertical="center"/>
      <protection locked="0"/>
    </xf>
    <xf numFmtId="0" fontId="56" fillId="33" borderId="11" xfId="0" applyFont="1" applyFill="1" applyBorder="1" applyAlignment="1">
      <alignment horizontal="center" vertical="center"/>
    </xf>
    <xf numFmtId="0" fontId="65" fillId="33" borderId="11" xfId="0" applyFont="1" applyFill="1" applyBorder="1" applyAlignment="1">
      <alignment horizontal="center" vertical="center"/>
    </xf>
    <xf numFmtId="3" fontId="56" fillId="0" borderId="11" xfId="0" applyNumberFormat="1" applyFont="1" applyFill="1" applyBorder="1" applyAlignment="1">
      <alignment horizontal="center" vertical="center"/>
    </xf>
    <xf numFmtId="3" fontId="56" fillId="0" borderId="11" xfId="0" applyNumberFormat="1" applyFont="1" applyBorder="1" applyAlignment="1">
      <alignment horizontal="center" vertical="center"/>
    </xf>
    <xf numFmtId="0" fontId="56" fillId="0" borderId="11" xfId="0" applyFont="1" applyFill="1" applyBorder="1" applyAlignment="1">
      <alignment horizontal="center" vertical="center"/>
    </xf>
    <xf numFmtId="0" fontId="11" fillId="0" borderId="11" xfId="0" applyFont="1" applyBorder="1" applyAlignment="1">
      <alignment horizontal="center" vertical="center"/>
    </xf>
    <xf numFmtId="0" fontId="56" fillId="0" borderId="0" xfId="0" applyFont="1" applyAlignment="1">
      <alignment horizontal="center" vertical="center"/>
    </xf>
    <xf numFmtId="3" fontId="56" fillId="0" borderId="0" xfId="0" applyNumberFormat="1" applyFont="1" applyBorder="1" applyAlignment="1">
      <alignment horizontal="center" vertical="center"/>
    </xf>
    <xf numFmtId="3" fontId="56" fillId="0" borderId="0" xfId="0" applyNumberFormat="1" applyFont="1" applyAlignment="1">
      <alignment horizontal="center" vertical="center"/>
    </xf>
    <xf numFmtId="3" fontId="15" fillId="0" borderId="0" xfId="57" applyNumberFormat="1" applyFont="1" applyFill="1" applyAlignment="1">
      <alignment horizontal="center" vertical="center"/>
      <protection/>
    </xf>
    <xf numFmtId="3" fontId="6" fillId="0" borderId="0" xfId="57" applyNumberFormat="1" applyFont="1" applyFill="1" applyAlignment="1">
      <alignment horizontal="center" vertical="center"/>
      <protection/>
    </xf>
    <xf numFmtId="3" fontId="56" fillId="0" borderId="0" xfId="0" applyNumberFormat="1" applyFont="1" applyAlignment="1">
      <alignment horizontal="center" vertical="center" wrapText="1"/>
    </xf>
    <xf numFmtId="182" fontId="11" fillId="2" borderId="0" xfId="0" applyNumberFormat="1" applyFont="1" applyFill="1" applyBorder="1" applyAlignment="1">
      <alignment/>
    </xf>
    <xf numFmtId="4" fontId="11" fillId="2" borderId="0" xfId="0" applyNumberFormat="1" applyFont="1" applyFill="1" applyBorder="1" applyAlignment="1">
      <alignment/>
    </xf>
    <xf numFmtId="4" fontId="13" fillId="0" borderId="11" xfId="0" applyNumberFormat="1" applyFont="1" applyBorder="1" applyAlignment="1">
      <alignment vertical="center"/>
    </xf>
    <xf numFmtId="0" fontId="14" fillId="0" borderId="11" xfId="0" applyFont="1" applyFill="1" applyBorder="1" applyAlignment="1">
      <alignment horizontal="justify"/>
    </xf>
    <xf numFmtId="0" fontId="0" fillId="0" borderId="11" xfId="0" applyBorder="1" applyAlignment="1">
      <alignment horizontal="center" vertical="center"/>
    </xf>
    <xf numFmtId="191" fontId="0" fillId="0" borderId="11" xfId="0" applyNumberFormat="1" applyFill="1" applyBorder="1" applyAlignment="1" applyProtection="1">
      <alignment vertical="center"/>
      <protection/>
    </xf>
    <xf numFmtId="191" fontId="13" fillId="0" borderId="11" xfId="0" applyNumberFormat="1" applyFont="1" applyFill="1" applyBorder="1" applyAlignment="1" applyProtection="1">
      <alignment horizontal="center" vertical="center"/>
      <protection/>
    </xf>
    <xf numFmtId="191" fontId="0" fillId="0" borderId="11" xfId="0" applyNumberFormat="1" applyFill="1" applyBorder="1" applyAlignment="1" applyProtection="1">
      <alignment horizontal="center" vertical="center"/>
      <protection/>
    </xf>
    <xf numFmtId="191" fontId="13" fillId="0" borderId="11" xfId="0" applyNumberFormat="1" applyFont="1" applyFill="1" applyBorder="1" applyAlignment="1">
      <alignment horizontal="center" vertical="center"/>
    </xf>
    <xf numFmtId="0" fontId="0" fillId="0" borderId="0" xfId="0" applyFill="1" applyBorder="1" applyAlignment="1">
      <alignment horizontal="center"/>
    </xf>
    <xf numFmtId="0" fontId="64" fillId="0" borderId="0" xfId="0" applyFont="1" applyFill="1" applyBorder="1" applyAlignment="1">
      <alignment horizontal="justify"/>
    </xf>
    <xf numFmtId="3" fontId="56"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182" fontId="11" fillId="0" borderId="0" xfId="0" applyNumberFormat="1" applyFont="1" applyFill="1" applyBorder="1" applyAlignment="1">
      <alignment/>
    </xf>
    <xf numFmtId="4" fontId="0" fillId="0" borderId="0" xfId="0" applyNumberFormat="1" applyAlignment="1" applyProtection="1">
      <alignment horizontal="center"/>
      <protection locked="0"/>
    </xf>
    <xf numFmtId="0" fontId="0" fillId="0" borderId="11" xfId="0" applyFill="1" applyBorder="1" applyAlignment="1" applyProtection="1">
      <alignment/>
      <protection locked="0"/>
    </xf>
    <xf numFmtId="2" fontId="13" fillId="0" borderId="11" xfId="0" applyNumberFormat="1" applyFont="1" applyBorder="1" applyAlignment="1" applyProtection="1">
      <alignment vertical="center"/>
      <protection locked="0"/>
    </xf>
    <xf numFmtId="0" fontId="6" fillId="0" borderId="0" xfId="57" applyFont="1" applyFill="1" applyAlignment="1">
      <alignment horizontal="left" vertical="center" wrapText="1"/>
      <protection/>
    </xf>
    <xf numFmtId="0" fontId="8" fillId="33" borderId="17" xfId="57" applyFont="1" applyFill="1" applyBorder="1" applyAlignment="1">
      <alignment horizontal="center" vertical="center" wrapText="1"/>
      <protection/>
    </xf>
    <xf numFmtId="0" fontId="8" fillId="33" borderId="18" xfId="57" applyFont="1" applyFill="1" applyBorder="1" applyAlignment="1">
      <alignment horizontal="center" vertical="center" wrapText="1"/>
      <protection/>
    </xf>
    <xf numFmtId="0" fontId="8" fillId="33" borderId="19" xfId="57" applyFont="1" applyFill="1" applyBorder="1" applyAlignment="1">
      <alignment horizontal="center" vertical="center" wrapText="1"/>
      <protection/>
    </xf>
    <xf numFmtId="0" fontId="8" fillId="33" borderId="20"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8" fillId="0" borderId="17"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7" fillId="33" borderId="10" xfId="57" applyFont="1" applyFill="1" applyBorder="1" applyAlignment="1">
      <alignment horizontal="center" vertical="center" wrapText="1"/>
      <protection/>
    </xf>
    <xf numFmtId="0" fontId="7" fillId="33" borderId="15" xfId="57" applyFont="1" applyFill="1" applyBorder="1" applyAlignment="1">
      <alignment horizontal="center" vertical="center" wrapText="1"/>
      <protection/>
    </xf>
    <xf numFmtId="0" fontId="8" fillId="0" borderId="21"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8" fillId="0" borderId="19" xfId="57" applyFont="1" applyFill="1" applyBorder="1" applyAlignment="1">
      <alignment horizontal="center" vertical="center" wrapText="1"/>
      <protection/>
    </xf>
    <xf numFmtId="0" fontId="8" fillId="0" borderId="20" xfId="57" applyFont="1" applyFill="1" applyBorder="1" applyAlignment="1">
      <alignment horizontal="center" vertical="center" wrapText="1"/>
      <protection/>
    </xf>
    <xf numFmtId="0" fontId="7" fillId="33" borderId="11"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8" fillId="0" borderId="14" xfId="57" applyFont="1" applyFill="1" applyBorder="1" applyAlignment="1">
      <alignment horizontal="center" vertical="center" wrapText="1"/>
      <protection/>
    </xf>
    <xf numFmtId="0" fontId="8" fillId="0" borderId="25" xfId="57" applyFont="1" applyFill="1" applyBorder="1" applyAlignment="1">
      <alignment horizontal="center" vertical="center" wrapText="1"/>
      <protection/>
    </xf>
    <xf numFmtId="0" fontId="5" fillId="0" borderId="0" xfId="57" applyFont="1" applyFill="1" applyAlignment="1">
      <alignment horizontal="center"/>
      <protection/>
    </xf>
    <xf numFmtId="0" fontId="6" fillId="0" borderId="11" xfId="57" applyFont="1" applyFill="1" applyBorder="1" applyAlignment="1">
      <alignment horizontal="center"/>
      <protection/>
    </xf>
    <xf numFmtId="1" fontId="0" fillId="0" borderId="11" xfId="0" applyNumberFormat="1" applyFill="1" applyBorder="1" applyAlignment="1" applyProtection="1">
      <alignment horizontal="center" vertical="center"/>
      <protection locked="0"/>
    </xf>
    <xf numFmtId="0" fontId="0" fillId="0" borderId="11" xfId="0" applyBorder="1" applyAlignment="1">
      <alignment horizontal="center"/>
    </xf>
    <xf numFmtId="1" fontId="13" fillId="0" borderId="11" xfId="0" applyNumberFormat="1" applyFont="1" applyFill="1" applyBorder="1" applyAlignment="1" applyProtection="1">
      <alignment horizontal="center" vertical="center"/>
      <protection locked="0"/>
    </xf>
    <xf numFmtId="0" fontId="56" fillId="0" borderId="11" xfId="0" applyFont="1" applyFill="1" applyBorder="1" applyAlignment="1">
      <alignment horizontal="center"/>
    </xf>
    <xf numFmtId="0" fontId="65" fillId="33" borderId="11" xfId="0" applyFont="1" applyFill="1" applyBorder="1" applyAlignment="1">
      <alignment horizontal="left"/>
    </xf>
    <xf numFmtId="1" fontId="13" fillId="0" borderId="26" xfId="0" applyNumberFormat="1" applyFont="1" applyFill="1" applyBorder="1" applyAlignment="1" applyProtection="1">
      <alignment horizontal="center" vertical="center"/>
      <protection locked="0"/>
    </xf>
    <xf numFmtId="0" fontId="62" fillId="0" borderId="0" xfId="0" applyNumberFormat="1" applyFont="1" applyAlignment="1">
      <alignment horizontal="left" wrapText="1"/>
    </xf>
    <xf numFmtId="0" fontId="66" fillId="0" borderId="0" xfId="0" applyNumberFormat="1" applyFont="1" applyAlignment="1">
      <alignment horizontal="left" wrapText="1"/>
    </xf>
    <xf numFmtId="182" fontId="3" fillId="0" borderId="0" xfId="61" applyNumberFormat="1" applyFont="1" applyFill="1" applyAlignment="1">
      <alignment horizontal="center" vertical="center"/>
    </xf>
    <xf numFmtId="182" fontId="3" fillId="0" borderId="14" xfId="61" applyNumberFormat="1" applyFont="1" applyFill="1" applyBorder="1" applyAlignment="1" applyProtection="1">
      <alignment horizontal="center" vertical="center"/>
      <protection locked="0"/>
    </xf>
    <xf numFmtId="0" fontId="65" fillId="0" borderId="11" xfId="0" applyFont="1" applyFill="1" applyBorder="1" applyAlignment="1" applyProtection="1">
      <alignment horizontal="center"/>
      <protection locked="0"/>
    </xf>
    <xf numFmtId="0" fontId="62" fillId="0" borderId="0" xfId="0" applyFont="1" applyAlignment="1">
      <alignment horizontal="left"/>
    </xf>
    <xf numFmtId="0" fontId="62"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24</xdr:row>
      <xdr:rowOff>0</xdr:rowOff>
    </xdr:from>
    <xdr:ext cx="180975" cy="276225"/>
    <xdr:sp>
      <xdr:nvSpPr>
        <xdr:cNvPr id="1" name="TextBox 1"/>
        <xdr:cNvSpPr txBox="1">
          <a:spLocks noChangeArrowheads="1"/>
        </xdr:cNvSpPr>
      </xdr:nvSpPr>
      <xdr:spPr>
        <a:xfrm>
          <a:off x="323850" y="7077075"/>
          <a:ext cx="180975"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23</xdr:row>
      <xdr:rowOff>0</xdr:rowOff>
    </xdr:from>
    <xdr:ext cx="161925" cy="266700"/>
    <xdr:sp>
      <xdr:nvSpPr>
        <xdr:cNvPr id="2" name="TextBox 2"/>
        <xdr:cNvSpPr txBox="1">
          <a:spLocks noChangeArrowheads="1"/>
        </xdr:cNvSpPr>
      </xdr:nvSpPr>
      <xdr:spPr>
        <a:xfrm>
          <a:off x="4362450" y="6734175"/>
          <a:ext cx="16192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4000500</xdr:colOff>
      <xdr:row>23</xdr:row>
      <xdr:rowOff>0</xdr:rowOff>
    </xdr:from>
    <xdr:ext cx="161925" cy="266700"/>
    <xdr:sp>
      <xdr:nvSpPr>
        <xdr:cNvPr id="3" name="TextBox 3"/>
        <xdr:cNvSpPr txBox="1">
          <a:spLocks noChangeArrowheads="1"/>
        </xdr:cNvSpPr>
      </xdr:nvSpPr>
      <xdr:spPr>
        <a:xfrm>
          <a:off x="4362450" y="6734175"/>
          <a:ext cx="16192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8"/>
  <sheetViews>
    <sheetView zoomScalePageLayoutView="0" workbookViewId="0" topLeftCell="A1">
      <selection activeCell="A6" sqref="A6:E6"/>
    </sheetView>
  </sheetViews>
  <sheetFormatPr defaultColWidth="9.140625" defaultRowHeight="15"/>
  <cols>
    <col min="1" max="1" width="12.8515625" style="21" customWidth="1"/>
    <col min="2" max="2" width="9.8515625" style="21" bestFit="1" customWidth="1"/>
    <col min="3" max="3" width="26.7109375" style="21" customWidth="1"/>
    <col min="4" max="4" width="22.57421875" style="21" customWidth="1"/>
    <col min="5" max="16384" width="9.140625" style="21" customWidth="1"/>
  </cols>
  <sheetData>
    <row r="1" spans="1:4" ht="15">
      <c r="A1" s="30" t="s">
        <v>35</v>
      </c>
      <c r="B1" s="30"/>
      <c r="D1" s="30"/>
    </row>
    <row r="2" spans="1:4" ht="15">
      <c r="A2" s="30" t="s">
        <v>62</v>
      </c>
      <c r="B2" s="30"/>
      <c r="D2" s="30"/>
    </row>
    <row r="3" spans="1:4" ht="15">
      <c r="A3" s="30" t="s">
        <v>87</v>
      </c>
      <c r="B3" s="30"/>
      <c r="D3" s="30"/>
    </row>
    <row r="4" spans="1:2" ht="15">
      <c r="A4" s="31" t="s">
        <v>63</v>
      </c>
      <c r="B4" s="51">
        <v>43528</v>
      </c>
    </row>
    <row r="5" ht="15">
      <c r="A5" s="31"/>
    </row>
    <row r="6" spans="1:5" ht="17.25">
      <c r="A6" s="151" t="s">
        <v>86</v>
      </c>
      <c r="B6" s="151"/>
      <c r="C6" s="151"/>
      <c r="D6" s="151"/>
      <c r="E6" s="151"/>
    </row>
    <row r="8" spans="2:4" ht="15">
      <c r="B8" s="152" t="s">
        <v>36</v>
      </c>
      <c r="C8" s="152"/>
      <c r="D8" s="32"/>
    </row>
    <row r="9" spans="2:4" ht="15">
      <c r="B9" s="152" t="s">
        <v>37</v>
      </c>
      <c r="C9" s="152"/>
      <c r="D9" s="33"/>
    </row>
    <row r="10" spans="2:4" ht="15">
      <c r="B10" s="152" t="s">
        <v>38</v>
      </c>
      <c r="C10" s="152"/>
      <c r="D10" s="34"/>
    </row>
    <row r="11" ht="12.75" thickBot="1"/>
    <row r="12" spans="1:4" s="35" customFormat="1" ht="15">
      <c r="A12" s="145" t="s">
        <v>39</v>
      </c>
      <c r="B12" s="131" t="s">
        <v>40</v>
      </c>
      <c r="C12" s="132"/>
      <c r="D12" s="85">
        <f>+'teh.spec.'!H7</f>
        <v>0</v>
      </c>
    </row>
    <row r="13" spans="1:4" s="35" customFormat="1" ht="15.75" thickBot="1">
      <c r="A13" s="145"/>
      <c r="B13" s="133" t="s">
        <v>41</v>
      </c>
      <c r="C13" s="134"/>
      <c r="D13" s="86">
        <f>+'teh.spec.'!I7</f>
        <v>0</v>
      </c>
    </row>
    <row r="14" spans="1:4" s="35" customFormat="1" ht="15">
      <c r="A14" s="135" t="s">
        <v>42</v>
      </c>
      <c r="B14" s="136" t="s">
        <v>40</v>
      </c>
      <c r="C14" s="137"/>
      <c r="D14" s="36">
        <f>+'teh.spec.'!H10</f>
        <v>0</v>
      </c>
    </row>
    <row r="15" spans="1:4" s="35" customFormat="1" ht="15.75" thickBot="1">
      <c r="A15" s="135"/>
      <c r="B15" s="143" t="s">
        <v>41</v>
      </c>
      <c r="C15" s="144"/>
      <c r="D15" s="37">
        <f>+'teh.spec.'!I10</f>
        <v>0</v>
      </c>
    </row>
    <row r="16" spans="1:4" s="35" customFormat="1" ht="15">
      <c r="A16" s="145" t="s">
        <v>43</v>
      </c>
      <c r="B16" s="131" t="s">
        <v>40</v>
      </c>
      <c r="C16" s="132"/>
      <c r="D16" s="85">
        <f>+'teh.spec.'!H18</f>
        <v>0</v>
      </c>
    </row>
    <row r="17" spans="1:4" s="35" customFormat="1" ht="15.75" thickBot="1">
      <c r="A17" s="145"/>
      <c r="B17" s="133" t="s">
        <v>41</v>
      </c>
      <c r="C17" s="134"/>
      <c r="D17" s="86">
        <f>+'teh.spec.'!I18</f>
        <v>0</v>
      </c>
    </row>
    <row r="18" spans="1:4" s="35" customFormat="1" ht="15">
      <c r="A18" s="135" t="s">
        <v>44</v>
      </c>
      <c r="B18" s="136" t="s">
        <v>40</v>
      </c>
      <c r="C18" s="137"/>
      <c r="D18" s="36">
        <f>+'teh.spec.'!H25</f>
        <v>0</v>
      </c>
    </row>
    <row r="19" spans="1:4" s="35" customFormat="1" ht="15.75" thickBot="1">
      <c r="A19" s="135"/>
      <c r="B19" s="143" t="s">
        <v>41</v>
      </c>
      <c r="C19" s="144"/>
      <c r="D19" s="37">
        <f>+'teh.spec.'!I25</f>
        <v>0</v>
      </c>
    </row>
    <row r="20" spans="1:4" s="35" customFormat="1" ht="15">
      <c r="A20" s="145" t="s">
        <v>45</v>
      </c>
      <c r="B20" s="131" t="s">
        <v>40</v>
      </c>
      <c r="C20" s="132"/>
      <c r="D20" s="85">
        <f>+'teh.spec.'!H30</f>
        <v>0</v>
      </c>
    </row>
    <row r="21" spans="1:4" s="35" customFormat="1" ht="15.75" thickBot="1">
      <c r="A21" s="145"/>
      <c r="B21" s="133" t="s">
        <v>41</v>
      </c>
      <c r="C21" s="134"/>
      <c r="D21" s="86">
        <f>+'teh.spec.'!I30</f>
        <v>0</v>
      </c>
    </row>
    <row r="22" spans="1:4" s="35" customFormat="1" ht="15">
      <c r="A22" s="146" t="s">
        <v>46</v>
      </c>
      <c r="B22" s="136" t="s">
        <v>40</v>
      </c>
      <c r="C22" s="137"/>
      <c r="D22" s="36">
        <f>+'teh.spec.'!H34</f>
        <v>0</v>
      </c>
    </row>
    <row r="23" spans="1:4" s="35" customFormat="1" ht="15.75" thickBot="1">
      <c r="A23" s="147"/>
      <c r="B23" s="143" t="s">
        <v>41</v>
      </c>
      <c r="C23" s="144"/>
      <c r="D23" s="37">
        <f>+'teh.spec.'!I34</f>
        <v>0</v>
      </c>
    </row>
    <row r="24" spans="1:4" s="35" customFormat="1" ht="15">
      <c r="A24" s="138" t="s">
        <v>64</v>
      </c>
      <c r="B24" s="131" t="s">
        <v>40</v>
      </c>
      <c r="C24" s="132"/>
      <c r="D24" s="85">
        <f>+'teh.spec.'!H38</f>
        <v>0</v>
      </c>
    </row>
    <row r="25" spans="1:4" s="35" customFormat="1" ht="15.75" thickBot="1">
      <c r="A25" s="139"/>
      <c r="B25" s="133" t="s">
        <v>41</v>
      </c>
      <c r="C25" s="134"/>
      <c r="D25" s="86">
        <f>+'teh.spec.'!I38</f>
        <v>0</v>
      </c>
    </row>
    <row r="26" spans="1:4" s="35" customFormat="1" ht="15">
      <c r="A26" s="146" t="s">
        <v>82</v>
      </c>
      <c r="B26" s="136" t="s">
        <v>40</v>
      </c>
      <c r="C26" s="137"/>
      <c r="D26" s="36">
        <f>+'teh.spec.'!H43</f>
        <v>0</v>
      </c>
    </row>
    <row r="27" spans="1:4" s="35" customFormat="1" ht="15.75" thickBot="1">
      <c r="A27" s="147"/>
      <c r="B27" s="143" t="s">
        <v>41</v>
      </c>
      <c r="C27" s="144"/>
      <c r="D27" s="37">
        <f>+'teh.spec.'!I43</f>
        <v>0</v>
      </c>
    </row>
    <row r="28" spans="1:4" s="39" customFormat="1" ht="29.25" customHeight="1">
      <c r="A28" s="148" t="s">
        <v>47</v>
      </c>
      <c r="B28" s="149"/>
      <c r="C28" s="150"/>
      <c r="D28" s="38">
        <f>+D12+D14+D16+D18+D20+D22+D24+D26</f>
        <v>0</v>
      </c>
    </row>
    <row r="29" spans="1:4" s="39" customFormat="1" ht="37.5" customHeight="1">
      <c r="A29" s="140" t="s">
        <v>48</v>
      </c>
      <c r="B29" s="141"/>
      <c r="C29" s="142"/>
      <c r="D29" s="38">
        <f>+D13+D15+D17+D19+D21+D23+D25+D27</f>
        <v>0</v>
      </c>
    </row>
    <row r="30" spans="1:4" s="39" customFormat="1" ht="17.25" customHeight="1">
      <c r="A30" s="65"/>
      <c r="B30" s="65"/>
      <c r="C30" s="65"/>
      <c r="D30" s="66"/>
    </row>
    <row r="31" spans="1:5" ht="12" customHeight="1">
      <c r="A31" s="130" t="s">
        <v>49</v>
      </c>
      <c r="B31" s="130"/>
      <c r="C31" s="130"/>
      <c r="D31" s="130"/>
      <c r="E31" s="67"/>
    </row>
    <row r="32" spans="1:5" ht="12" customHeight="1">
      <c r="A32" s="130"/>
      <c r="B32" s="130"/>
      <c r="C32" s="130"/>
      <c r="D32" s="130"/>
      <c r="E32" s="67"/>
    </row>
    <row r="33" spans="1:5" ht="42" customHeight="1">
      <c r="A33" s="130"/>
      <c r="B33" s="130"/>
      <c r="C33" s="130"/>
      <c r="D33" s="130"/>
      <c r="E33" s="67"/>
    </row>
    <row r="35" spans="1:4" ht="15">
      <c r="A35" s="21" t="s">
        <v>50</v>
      </c>
      <c r="C35" s="64"/>
      <c r="D35" s="40" t="s">
        <v>51</v>
      </c>
    </row>
    <row r="36" spans="3:4" ht="15">
      <c r="C36" s="41"/>
      <c r="D36" s="40"/>
    </row>
    <row r="37" spans="1:4" ht="15">
      <c r="A37" s="23" t="s">
        <v>52</v>
      </c>
      <c r="B37" s="42"/>
      <c r="C37" s="43" t="s">
        <v>53</v>
      </c>
      <c r="D37" s="44"/>
    </row>
    <row r="38" spans="2:4" ht="15">
      <c r="B38" s="23"/>
      <c r="C38" s="45"/>
      <c r="D38" s="45"/>
    </row>
  </sheetData>
  <sheetProtection password="8999" sheet="1"/>
  <mergeCells count="31">
    <mergeCell ref="B12:C12"/>
    <mergeCell ref="B8:C8"/>
    <mergeCell ref="B9:C9"/>
    <mergeCell ref="B10:C10"/>
    <mergeCell ref="A12:A13"/>
    <mergeCell ref="A28:C28"/>
    <mergeCell ref="B14:C14"/>
    <mergeCell ref="B21:C21"/>
    <mergeCell ref="B26:C26"/>
    <mergeCell ref="B19:C19"/>
    <mergeCell ref="A6:E6"/>
    <mergeCell ref="A22:A23"/>
    <mergeCell ref="B22:C22"/>
    <mergeCell ref="B23:C23"/>
    <mergeCell ref="A14:A15"/>
    <mergeCell ref="B15:C15"/>
    <mergeCell ref="A16:A17"/>
    <mergeCell ref="A20:A21"/>
    <mergeCell ref="B20:C20"/>
    <mergeCell ref="A26:A27"/>
    <mergeCell ref="B27:C27"/>
    <mergeCell ref="A31:D33"/>
    <mergeCell ref="B16:C16"/>
    <mergeCell ref="B17:C17"/>
    <mergeCell ref="A18:A19"/>
    <mergeCell ref="B18:C18"/>
    <mergeCell ref="B13:C13"/>
    <mergeCell ref="A24:A25"/>
    <mergeCell ref="B25:C25"/>
    <mergeCell ref="B24:C24"/>
    <mergeCell ref="A29:C29"/>
  </mergeCells>
  <hyperlinks>
    <hyperlink ref="A4" r:id="rId1" display="www.dzindjija.rs"/>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L60"/>
  <sheetViews>
    <sheetView tabSelected="1" zoomScale="70" zoomScaleNormal="70" workbookViewId="0" topLeftCell="A1">
      <selection activeCell="E42" sqref="E42"/>
    </sheetView>
  </sheetViews>
  <sheetFormatPr defaultColWidth="9.140625" defaultRowHeight="15"/>
  <cols>
    <col min="1" max="1" width="5.421875" style="18" customWidth="1"/>
    <col min="2" max="2" width="70.7109375" style="0" customWidth="1"/>
    <col min="3" max="3" width="6.28125" style="18" customWidth="1"/>
    <col min="4" max="4" width="8.7109375" style="107" customWidth="1"/>
    <col min="5" max="5" width="23.00390625" style="19" customWidth="1"/>
    <col min="6" max="6" width="11.140625" style="57" customWidth="1"/>
    <col min="7" max="7" width="11.28125" style="72" customWidth="1"/>
    <col min="8" max="8" width="14.7109375" style="20" customWidth="1"/>
    <col min="9" max="9" width="17.00390625" style="20" customWidth="1"/>
    <col min="10" max="10" width="18.00390625" style="46" customWidth="1"/>
    <col min="11" max="11" width="12.00390625" style="0" bestFit="1" customWidth="1"/>
    <col min="12" max="12" width="9.00390625" style="0" customWidth="1"/>
  </cols>
  <sheetData>
    <row r="1" spans="1:10" ht="44.25" customHeight="1">
      <c r="A1" s="1"/>
      <c r="B1" s="2" t="s">
        <v>0</v>
      </c>
      <c r="C1" s="3" t="s">
        <v>1</v>
      </c>
      <c r="D1" s="4" t="s">
        <v>2</v>
      </c>
      <c r="E1" s="5" t="s">
        <v>85</v>
      </c>
      <c r="F1" s="56" t="s">
        <v>3</v>
      </c>
      <c r="G1" s="69" t="s">
        <v>4</v>
      </c>
      <c r="H1" s="6" t="s">
        <v>5</v>
      </c>
      <c r="I1" s="83" t="s">
        <v>6</v>
      </c>
      <c r="J1" s="84" t="s">
        <v>61</v>
      </c>
    </row>
    <row r="2" spans="1:10" ht="15">
      <c r="A2" s="75" t="s">
        <v>7</v>
      </c>
      <c r="B2" s="76"/>
      <c r="C2" s="76"/>
      <c r="D2" s="99"/>
      <c r="E2" s="76"/>
      <c r="F2" s="76"/>
      <c r="G2" s="76"/>
      <c r="H2" s="76"/>
      <c r="I2" s="76"/>
      <c r="J2" s="76"/>
    </row>
    <row r="3" spans="1:10" ht="105" customHeight="1">
      <c r="A3" s="7">
        <v>1</v>
      </c>
      <c r="B3" s="94" t="s">
        <v>69</v>
      </c>
      <c r="C3" s="9" t="s">
        <v>8</v>
      </c>
      <c r="D3" s="101">
        <v>400</v>
      </c>
      <c r="E3" s="48"/>
      <c r="F3" s="87"/>
      <c r="G3" s="87"/>
      <c r="H3" s="116">
        <f>+F3*D3</f>
        <v>0</v>
      </c>
      <c r="I3" s="116">
        <f>+D3*G3</f>
        <v>0</v>
      </c>
      <c r="J3" s="153"/>
    </row>
    <row r="4" spans="1:10" ht="69.75" customHeight="1">
      <c r="A4" s="7">
        <v>2</v>
      </c>
      <c r="B4" s="95" t="s">
        <v>72</v>
      </c>
      <c r="C4" s="9" t="s">
        <v>9</v>
      </c>
      <c r="D4" s="101">
        <v>410</v>
      </c>
      <c r="E4" s="48"/>
      <c r="F4" s="87"/>
      <c r="G4" s="87"/>
      <c r="H4" s="116">
        <f>+F4*D4</f>
        <v>0</v>
      </c>
      <c r="I4" s="116">
        <f>+D4*G4</f>
        <v>0</v>
      </c>
      <c r="J4" s="153"/>
    </row>
    <row r="5" spans="1:10" ht="57">
      <c r="A5" s="7">
        <v>3</v>
      </c>
      <c r="B5" s="95" t="s">
        <v>70</v>
      </c>
      <c r="C5" s="9" t="s">
        <v>10</v>
      </c>
      <c r="D5" s="102">
        <v>200</v>
      </c>
      <c r="E5" s="49"/>
      <c r="F5" s="87"/>
      <c r="G5" s="87"/>
      <c r="H5" s="116">
        <f>+F5*D5</f>
        <v>0</v>
      </c>
      <c r="I5" s="116">
        <f>+D5*G5</f>
        <v>0</v>
      </c>
      <c r="J5" s="153"/>
    </row>
    <row r="6" spans="1:10" ht="28.5">
      <c r="A6" s="7">
        <v>4</v>
      </c>
      <c r="B6" s="94" t="s">
        <v>71</v>
      </c>
      <c r="C6" s="9" t="s">
        <v>8</v>
      </c>
      <c r="D6" s="102">
        <v>90</v>
      </c>
      <c r="E6" s="49"/>
      <c r="F6" s="87"/>
      <c r="G6" s="87"/>
      <c r="H6" s="116">
        <f>+F6*D6</f>
        <v>0</v>
      </c>
      <c r="I6" s="116">
        <f>+D6*G6</f>
        <v>0</v>
      </c>
      <c r="J6" s="153"/>
    </row>
    <row r="7" spans="1:10" ht="0" customHeight="1" hidden="1">
      <c r="A7" s="7"/>
      <c r="B7" s="8"/>
      <c r="C7" s="9"/>
      <c r="D7" s="102"/>
      <c r="E7" s="10"/>
      <c r="F7" s="87"/>
      <c r="G7" s="78" t="s">
        <v>73</v>
      </c>
      <c r="H7" s="11">
        <f>SUM(H3:H6)</f>
        <v>0</v>
      </c>
      <c r="I7" s="11">
        <f>SUM(I3:I6)</f>
        <v>0</v>
      </c>
      <c r="J7" s="79"/>
    </row>
    <row r="8" spans="1:10" ht="15">
      <c r="A8" s="157" t="s">
        <v>12</v>
      </c>
      <c r="B8" s="157"/>
      <c r="C8" s="157"/>
      <c r="D8" s="157"/>
      <c r="E8" s="157"/>
      <c r="F8" s="157"/>
      <c r="G8" s="157"/>
      <c r="H8" s="157"/>
      <c r="I8" s="157"/>
      <c r="J8" s="157"/>
    </row>
    <row r="9" spans="1:10" ht="24" customHeight="1">
      <c r="A9" s="7">
        <v>1</v>
      </c>
      <c r="B9" s="12" t="s">
        <v>13</v>
      </c>
      <c r="C9" s="7" t="s">
        <v>8</v>
      </c>
      <c r="D9" s="102">
        <v>500</v>
      </c>
      <c r="E9" s="49"/>
      <c r="F9" s="88"/>
      <c r="G9" s="127"/>
      <c r="H9" s="117">
        <f>+D9*F9</f>
        <v>0</v>
      </c>
      <c r="I9" s="117">
        <f>+D9*G9</f>
        <v>0</v>
      </c>
      <c r="J9" s="153"/>
    </row>
    <row r="10" spans="1:10" ht="17.25" customHeight="1" hidden="1">
      <c r="A10" s="154"/>
      <c r="B10" s="154"/>
      <c r="C10" s="154"/>
      <c r="D10" s="154"/>
      <c r="E10" s="7"/>
      <c r="G10" s="77" t="s">
        <v>11</v>
      </c>
      <c r="H10" s="11">
        <f>+H9</f>
        <v>0</v>
      </c>
      <c r="I10" s="11">
        <f>+I9</f>
        <v>0</v>
      </c>
      <c r="J10" s="153"/>
    </row>
    <row r="11" spans="1:10" ht="15">
      <c r="A11" s="157" t="s">
        <v>57</v>
      </c>
      <c r="B11" s="157"/>
      <c r="C11" s="157"/>
      <c r="D11" s="157"/>
      <c r="E11" s="157"/>
      <c r="F11" s="157"/>
      <c r="G11" s="157"/>
      <c r="H11" s="157"/>
      <c r="I11" s="157"/>
      <c r="J11" s="157"/>
    </row>
    <row r="12" spans="1:10" ht="14.25">
      <c r="A12" s="7">
        <v>1</v>
      </c>
      <c r="B12" s="8" t="s">
        <v>74</v>
      </c>
      <c r="C12" s="9" t="s">
        <v>15</v>
      </c>
      <c r="D12" s="101">
        <v>250</v>
      </c>
      <c r="E12" s="48"/>
      <c r="F12" s="96"/>
      <c r="G12" s="96"/>
      <c r="H12" s="118">
        <f aca="true" t="shared" si="0" ref="H12:H17">+D12*F12</f>
        <v>0</v>
      </c>
      <c r="I12" s="118">
        <f aca="true" t="shared" si="1" ref="I12:I17">+D12*G12</f>
        <v>0</v>
      </c>
      <c r="J12" s="153"/>
    </row>
    <row r="13" spans="1:10" ht="14.25">
      <c r="A13" s="7">
        <v>2</v>
      </c>
      <c r="B13" s="8" t="s">
        <v>16</v>
      </c>
      <c r="C13" s="9" t="s">
        <v>10</v>
      </c>
      <c r="D13" s="101">
        <v>450</v>
      </c>
      <c r="E13" s="48"/>
      <c r="F13" s="96"/>
      <c r="G13" s="96"/>
      <c r="H13" s="118">
        <f t="shared" si="0"/>
        <v>0</v>
      </c>
      <c r="I13" s="118">
        <f t="shared" si="1"/>
        <v>0</v>
      </c>
      <c r="J13" s="153"/>
    </row>
    <row r="14" spans="1:10" ht="14.25">
      <c r="A14" s="7">
        <v>3</v>
      </c>
      <c r="B14" s="8" t="s">
        <v>17</v>
      </c>
      <c r="C14" s="9" t="s">
        <v>10</v>
      </c>
      <c r="D14" s="102">
        <v>500</v>
      </c>
      <c r="E14" s="49"/>
      <c r="F14" s="96"/>
      <c r="G14" s="96"/>
      <c r="H14" s="118">
        <f t="shared" si="0"/>
        <v>0</v>
      </c>
      <c r="I14" s="118">
        <f t="shared" si="1"/>
        <v>0</v>
      </c>
      <c r="J14" s="153"/>
    </row>
    <row r="15" spans="1:10" ht="14.25">
      <c r="A15" s="7">
        <v>4</v>
      </c>
      <c r="B15" s="8" t="s">
        <v>14</v>
      </c>
      <c r="C15" s="9" t="s">
        <v>10</v>
      </c>
      <c r="D15" s="101">
        <v>30</v>
      </c>
      <c r="E15" s="48"/>
      <c r="F15" s="96"/>
      <c r="G15" s="96"/>
      <c r="H15" s="118">
        <f t="shared" si="0"/>
        <v>0</v>
      </c>
      <c r="I15" s="118">
        <f t="shared" si="1"/>
        <v>0</v>
      </c>
      <c r="J15" s="153"/>
    </row>
    <row r="16" spans="1:10" ht="14.25">
      <c r="A16" s="7">
        <v>5</v>
      </c>
      <c r="B16" s="8" t="s">
        <v>25</v>
      </c>
      <c r="C16" s="7" t="s">
        <v>10</v>
      </c>
      <c r="D16" s="102">
        <v>100</v>
      </c>
      <c r="E16" s="49"/>
      <c r="F16" s="96"/>
      <c r="G16" s="96"/>
      <c r="H16" s="118">
        <f t="shared" si="0"/>
        <v>0</v>
      </c>
      <c r="I16" s="118">
        <f t="shared" si="1"/>
        <v>0</v>
      </c>
      <c r="J16" s="153"/>
    </row>
    <row r="17" spans="1:10" ht="12.75" customHeight="1">
      <c r="A17" s="7">
        <v>6</v>
      </c>
      <c r="B17" s="8" t="s">
        <v>18</v>
      </c>
      <c r="C17" s="9" t="s">
        <v>10</v>
      </c>
      <c r="D17" s="102">
        <v>100</v>
      </c>
      <c r="E17" s="49"/>
      <c r="F17" s="96"/>
      <c r="G17" s="96"/>
      <c r="H17" s="118">
        <f t="shared" si="0"/>
        <v>0</v>
      </c>
      <c r="I17" s="118">
        <f t="shared" si="1"/>
        <v>0</v>
      </c>
      <c r="J17" s="153"/>
    </row>
    <row r="18" spans="1:10" ht="16.5" customHeight="1" hidden="1">
      <c r="A18" s="154"/>
      <c r="B18" s="154"/>
      <c r="C18" s="154"/>
      <c r="D18" s="154"/>
      <c r="E18" s="7"/>
      <c r="G18" s="80" t="s">
        <v>11</v>
      </c>
      <c r="H18" s="11">
        <f>SUM(H12:H17)</f>
        <v>0</v>
      </c>
      <c r="I18" s="11">
        <f>SUM(I12:I17)</f>
        <v>0</v>
      </c>
      <c r="J18" s="153"/>
    </row>
    <row r="19" spans="1:10" ht="15">
      <c r="A19" s="157" t="s">
        <v>58</v>
      </c>
      <c r="B19" s="157"/>
      <c r="C19" s="157"/>
      <c r="D19" s="157"/>
      <c r="E19" s="157"/>
      <c r="F19" s="157"/>
      <c r="G19" s="157"/>
      <c r="H19" s="157"/>
      <c r="I19" s="157"/>
      <c r="J19" s="157"/>
    </row>
    <row r="20" spans="1:10" ht="14.25">
      <c r="A20" s="7">
        <v>1</v>
      </c>
      <c r="B20" s="8" t="s">
        <v>19</v>
      </c>
      <c r="C20" s="9" t="s">
        <v>10</v>
      </c>
      <c r="D20" s="101">
        <v>20</v>
      </c>
      <c r="E20" s="48"/>
      <c r="F20" s="97"/>
      <c r="G20" s="97"/>
      <c r="H20" s="119">
        <f>+D20*F20</f>
        <v>0</v>
      </c>
      <c r="I20" s="119">
        <f>+D20*G20</f>
        <v>0</v>
      </c>
      <c r="J20" s="155"/>
    </row>
    <row r="21" spans="1:10" ht="14.25">
      <c r="A21" s="7">
        <v>2</v>
      </c>
      <c r="B21" s="8" t="s">
        <v>20</v>
      </c>
      <c r="C21" s="9" t="s">
        <v>10</v>
      </c>
      <c r="D21" s="101">
        <v>6</v>
      </c>
      <c r="E21" s="48"/>
      <c r="F21" s="97"/>
      <c r="G21" s="97"/>
      <c r="H21" s="119">
        <f>+D21*F21</f>
        <v>0</v>
      </c>
      <c r="I21" s="119">
        <f>+D21*G21</f>
        <v>0</v>
      </c>
      <c r="J21" s="155"/>
    </row>
    <row r="22" spans="1:12" ht="15">
      <c r="A22" s="9">
        <v>3</v>
      </c>
      <c r="B22" s="8" t="s">
        <v>21</v>
      </c>
      <c r="C22" s="9" t="s">
        <v>10</v>
      </c>
      <c r="D22" s="101">
        <v>10</v>
      </c>
      <c r="E22" s="48"/>
      <c r="F22" s="97"/>
      <c r="G22" s="97"/>
      <c r="H22" s="119">
        <f>+D22*F22</f>
        <v>0</v>
      </c>
      <c r="I22" s="119">
        <f>+D22*G22</f>
        <v>0</v>
      </c>
      <c r="J22" s="155"/>
      <c r="L22" s="13"/>
    </row>
    <row r="23" spans="1:10" ht="14.25">
      <c r="A23" s="7">
        <v>4</v>
      </c>
      <c r="B23" s="8" t="s">
        <v>26</v>
      </c>
      <c r="C23" s="17" t="s">
        <v>10</v>
      </c>
      <c r="D23" s="103">
        <v>10</v>
      </c>
      <c r="E23" s="50"/>
      <c r="F23" s="97"/>
      <c r="G23" s="97"/>
      <c r="H23" s="119">
        <f>+D23*F23</f>
        <v>0</v>
      </c>
      <c r="I23" s="119">
        <f>+D23*G23</f>
        <v>0</v>
      </c>
      <c r="J23" s="155"/>
    </row>
    <row r="24" spans="1:12" ht="27" customHeight="1">
      <c r="A24" s="9">
        <v>5</v>
      </c>
      <c r="B24" s="14" t="s">
        <v>22</v>
      </c>
      <c r="C24" s="9" t="s">
        <v>10</v>
      </c>
      <c r="D24" s="101">
        <v>20000</v>
      </c>
      <c r="E24" s="52"/>
      <c r="F24" s="97"/>
      <c r="G24" s="97"/>
      <c r="H24" s="119">
        <f>+D24*F24</f>
        <v>0</v>
      </c>
      <c r="I24" s="119">
        <f>+D24*G24</f>
        <v>0</v>
      </c>
      <c r="J24" s="155"/>
      <c r="L24" s="13"/>
    </row>
    <row r="25" spans="1:10" ht="0" customHeight="1" hidden="1">
      <c r="A25" s="154"/>
      <c r="B25" s="154"/>
      <c r="C25" s="154"/>
      <c r="D25" s="154"/>
      <c r="E25" s="7"/>
      <c r="G25" s="80" t="s">
        <v>11</v>
      </c>
      <c r="H25" s="11">
        <f>SUM(H20:H24)</f>
        <v>0</v>
      </c>
      <c r="I25" s="11">
        <f>SUM(I20:I24)</f>
        <v>0</v>
      </c>
      <c r="J25" s="155"/>
    </row>
    <row r="26" spans="1:10" ht="15.75">
      <c r="A26" s="157" t="s">
        <v>59</v>
      </c>
      <c r="B26" s="157"/>
      <c r="C26" s="157"/>
      <c r="D26" s="157"/>
      <c r="E26" s="157"/>
      <c r="F26" s="157"/>
      <c r="G26" s="157"/>
      <c r="H26" s="157"/>
      <c r="I26" s="157"/>
      <c r="J26" s="157"/>
    </row>
    <row r="27" spans="1:10" ht="15">
      <c r="A27" s="7">
        <v>1</v>
      </c>
      <c r="B27" s="8" t="s">
        <v>56</v>
      </c>
      <c r="C27" s="9" t="s">
        <v>10</v>
      </c>
      <c r="D27" s="101">
        <v>9000</v>
      </c>
      <c r="E27" s="48"/>
      <c r="F27" s="88"/>
      <c r="G27" s="88"/>
      <c r="H27" s="119">
        <f>+D27*F27</f>
        <v>0</v>
      </c>
      <c r="I27" s="119">
        <f>+D27*G27</f>
        <v>0</v>
      </c>
      <c r="J27" s="155"/>
    </row>
    <row r="28" spans="1:10" ht="14.25">
      <c r="A28" s="7">
        <v>2</v>
      </c>
      <c r="B28" s="8" t="s">
        <v>55</v>
      </c>
      <c r="C28" s="9" t="s">
        <v>10</v>
      </c>
      <c r="D28" s="101">
        <v>25000</v>
      </c>
      <c r="E28" s="48"/>
      <c r="F28" s="88"/>
      <c r="G28" s="88"/>
      <c r="H28" s="119">
        <f>+D28*F28</f>
        <v>0</v>
      </c>
      <c r="I28" s="119">
        <f>+D28*G28</f>
        <v>0</v>
      </c>
      <c r="J28" s="155"/>
    </row>
    <row r="29" spans="1:10" ht="17.25" customHeight="1">
      <c r="A29" s="7">
        <v>3</v>
      </c>
      <c r="B29" s="8" t="s">
        <v>54</v>
      </c>
      <c r="C29" s="9" t="s">
        <v>10</v>
      </c>
      <c r="D29" s="101">
        <v>1000</v>
      </c>
      <c r="E29" s="48"/>
      <c r="F29" s="88"/>
      <c r="G29" s="88"/>
      <c r="H29" s="119">
        <f>+D29*F29</f>
        <v>0</v>
      </c>
      <c r="I29" s="119">
        <f>+D29*G29</f>
        <v>0</v>
      </c>
      <c r="J29" s="155"/>
    </row>
    <row r="30" spans="1:10" ht="24" customHeight="1" hidden="1">
      <c r="A30" s="156"/>
      <c r="B30" s="156"/>
      <c r="C30" s="156"/>
      <c r="D30" s="156"/>
      <c r="E30" s="7"/>
      <c r="F30" s="80"/>
      <c r="G30" s="81"/>
      <c r="H30" s="15">
        <f>SUM(H27:H29)</f>
        <v>0</v>
      </c>
      <c r="I30" s="15">
        <f>SUM(I27:I29)</f>
        <v>0</v>
      </c>
      <c r="J30" s="155"/>
    </row>
    <row r="31" spans="1:10" ht="24" customHeight="1">
      <c r="A31" s="75" t="s">
        <v>60</v>
      </c>
      <c r="B31" s="75"/>
      <c r="C31" s="75"/>
      <c r="D31" s="100"/>
      <c r="E31" s="75"/>
      <c r="F31" s="75"/>
      <c r="G31" s="75"/>
      <c r="H31" s="75"/>
      <c r="I31" s="75"/>
      <c r="J31" s="75"/>
    </row>
    <row r="32" spans="1:10" ht="40.5" customHeight="1">
      <c r="A32" s="7">
        <v>1</v>
      </c>
      <c r="B32" s="16" t="s">
        <v>23</v>
      </c>
      <c r="C32" s="7" t="s">
        <v>10</v>
      </c>
      <c r="D32" s="101">
        <v>2400</v>
      </c>
      <c r="E32" s="48"/>
      <c r="F32" s="97"/>
      <c r="G32" s="97"/>
      <c r="H32" s="119">
        <f>+D32*F32</f>
        <v>0</v>
      </c>
      <c r="I32" s="119">
        <f>+D32*G32</f>
        <v>0</v>
      </c>
      <c r="J32" s="155"/>
    </row>
    <row r="33" spans="1:10" ht="43.5" customHeight="1">
      <c r="A33" s="7">
        <v>2</v>
      </c>
      <c r="B33" s="16" t="s">
        <v>24</v>
      </c>
      <c r="C33" s="7" t="s">
        <v>10</v>
      </c>
      <c r="D33" s="101">
        <v>300</v>
      </c>
      <c r="E33" s="48"/>
      <c r="F33" s="97"/>
      <c r="G33" s="97"/>
      <c r="H33" s="119">
        <f>+D33*F33</f>
        <v>0</v>
      </c>
      <c r="I33" s="119">
        <f>+D33*G33</f>
        <v>0</v>
      </c>
      <c r="J33" s="155"/>
    </row>
    <row r="34" spans="1:10" ht="21.75" customHeight="1" hidden="1">
      <c r="A34" s="7"/>
      <c r="B34" s="12"/>
      <c r="C34" s="7"/>
      <c r="D34" s="102"/>
      <c r="E34" s="10"/>
      <c r="F34" s="63" t="s">
        <v>11</v>
      </c>
      <c r="G34" s="70"/>
      <c r="H34" s="15">
        <f>SUM(H32:H33)</f>
        <v>0</v>
      </c>
      <c r="I34" s="15">
        <f>+I32+I33</f>
        <v>0</v>
      </c>
      <c r="J34" s="155"/>
    </row>
    <row r="35" spans="1:10" s="60" customFormat="1" ht="21" customHeight="1">
      <c r="A35" s="157" t="s">
        <v>66</v>
      </c>
      <c r="B35" s="157"/>
      <c r="C35" s="157"/>
      <c r="D35" s="157"/>
      <c r="E35" s="157"/>
      <c r="F35" s="157"/>
      <c r="G35" s="157"/>
      <c r="H35" s="157"/>
      <c r="I35" s="157"/>
      <c r="J35" s="157"/>
    </row>
    <row r="36" spans="1:10" s="60" customFormat="1" ht="53.25" customHeight="1">
      <c r="A36" s="7">
        <v>1</v>
      </c>
      <c r="B36" s="61" t="s">
        <v>76</v>
      </c>
      <c r="C36" s="7" t="s">
        <v>10</v>
      </c>
      <c r="D36" s="101">
        <v>2</v>
      </c>
      <c r="E36" s="48"/>
      <c r="F36" s="98"/>
      <c r="G36" s="88"/>
      <c r="H36" s="119">
        <f>+D36*F36</f>
        <v>0</v>
      </c>
      <c r="I36" s="119">
        <f>+D36*G36</f>
        <v>0</v>
      </c>
      <c r="J36" s="158"/>
    </row>
    <row r="37" spans="1:10" s="60" customFormat="1" ht="65.25" customHeight="1">
      <c r="A37" s="7">
        <v>2</v>
      </c>
      <c r="B37" s="62" t="s">
        <v>77</v>
      </c>
      <c r="C37" s="7" t="s">
        <v>10</v>
      </c>
      <c r="D37" s="101">
        <v>100</v>
      </c>
      <c r="E37" s="48"/>
      <c r="F37" s="98"/>
      <c r="G37" s="88"/>
      <c r="H37" s="119">
        <f>+D37*F37</f>
        <v>0</v>
      </c>
      <c r="I37" s="119">
        <f>+D37*G37</f>
        <v>0</v>
      </c>
      <c r="J37" s="158"/>
    </row>
    <row r="38" spans="1:10" s="60" customFormat="1" ht="0.75" customHeight="1">
      <c r="A38" s="7"/>
      <c r="B38" s="61"/>
      <c r="C38" s="7"/>
      <c r="D38" s="102"/>
      <c r="E38" s="10"/>
      <c r="F38" s="63" t="s">
        <v>11</v>
      </c>
      <c r="G38" s="70"/>
      <c r="H38" s="15">
        <f>+H36+H37</f>
        <v>0</v>
      </c>
      <c r="I38" s="15">
        <f>+I36+I37</f>
        <v>0</v>
      </c>
      <c r="J38" s="82"/>
    </row>
    <row r="39" spans="1:10" s="60" customFormat="1" ht="21" customHeight="1">
      <c r="A39" s="157" t="s">
        <v>75</v>
      </c>
      <c r="B39" s="157"/>
      <c r="C39" s="157"/>
      <c r="D39" s="157"/>
      <c r="E39" s="157"/>
      <c r="F39" s="157"/>
      <c r="G39" s="157"/>
      <c r="H39" s="157"/>
      <c r="I39" s="157"/>
      <c r="J39" s="157"/>
    </row>
    <row r="40" spans="1:10" s="60" customFormat="1" ht="84.75" customHeight="1">
      <c r="A40" s="115">
        <v>1</v>
      </c>
      <c r="B40" s="114" t="s">
        <v>83</v>
      </c>
      <c r="C40" s="90" t="s">
        <v>10</v>
      </c>
      <c r="D40" s="104">
        <v>185</v>
      </c>
      <c r="E40" s="128"/>
      <c r="F40" s="98"/>
      <c r="G40" s="129"/>
      <c r="H40" s="113">
        <f>D40*F40</f>
        <v>0</v>
      </c>
      <c r="I40" s="113">
        <f>+D40*G40</f>
        <v>0</v>
      </c>
      <c r="J40" s="163"/>
    </row>
    <row r="41" spans="1:10" s="60" customFormat="1" ht="69" customHeight="1">
      <c r="A41" s="115">
        <v>2</v>
      </c>
      <c r="B41" s="114" t="s">
        <v>84</v>
      </c>
      <c r="C41" s="90" t="s">
        <v>10</v>
      </c>
      <c r="D41" s="104">
        <v>185</v>
      </c>
      <c r="E41" s="128"/>
      <c r="F41" s="98"/>
      <c r="G41" s="129"/>
      <c r="H41" s="113">
        <f>D41*F41</f>
        <v>0</v>
      </c>
      <c r="I41" s="113">
        <f>+D41*G41</f>
        <v>0</v>
      </c>
      <c r="J41" s="163"/>
    </row>
    <row r="42" spans="1:10" s="60" customFormat="1" ht="60" customHeight="1">
      <c r="A42" s="115">
        <v>3</v>
      </c>
      <c r="B42" s="114" t="s">
        <v>78</v>
      </c>
      <c r="C42" s="90" t="s">
        <v>10</v>
      </c>
      <c r="D42" s="104">
        <v>70</v>
      </c>
      <c r="E42" s="128"/>
      <c r="F42" s="98"/>
      <c r="G42" s="129"/>
      <c r="H42" s="113">
        <f>D42*F42</f>
        <v>0</v>
      </c>
      <c r="I42" s="113">
        <f>+D42*G42</f>
        <v>0</v>
      </c>
      <c r="J42" s="163"/>
    </row>
    <row r="43" spans="1:10" s="60" customFormat="1" ht="29.25" customHeight="1" hidden="1">
      <c r="A43"/>
      <c r="B43"/>
      <c r="C43"/>
      <c r="D43" s="105"/>
      <c r="F43" s="91" t="s">
        <v>68</v>
      </c>
      <c r="G43" s="92"/>
      <c r="H43" s="93">
        <f>SUM(H40:H42)</f>
        <v>0</v>
      </c>
      <c r="I43" s="93">
        <f>SUM(I40:I42)</f>
        <v>0</v>
      </c>
      <c r="J43" s="89"/>
    </row>
    <row r="44" spans="1:10" s="60" customFormat="1" ht="23.25" customHeight="1" hidden="1">
      <c r="A44" s="53"/>
      <c r="B44" s="68"/>
      <c r="C44" s="53"/>
      <c r="D44" s="106"/>
      <c r="E44" s="54">
        <f>+H44*1.2</f>
        <v>0</v>
      </c>
      <c r="F44" s="112" t="s">
        <v>65</v>
      </c>
      <c r="G44" s="71"/>
      <c r="H44" s="111">
        <f>+H7+H10+H18+H25+H30+H34+H38+H43</f>
        <v>0</v>
      </c>
      <c r="I44" s="111">
        <f>+I43+I38+I34+I30+I25+I18+I10+I7</f>
        <v>0</v>
      </c>
      <c r="J44" s="55"/>
    </row>
    <row r="45" spans="1:10" s="60" customFormat="1" ht="24" customHeight="1">
      <c r="A45" s="120"/>
      <c r="B45" s="121"/>
      <c r="C45" s="120"/>
      <c r="D45" s="122"/>
      <c r="E45" s="123"/>
      <c r="F45" s="124"/>
      <c r="G45" s="125"/>
      <c r="H45" s="126"/>
      <c r="I45" s="126"/>
      <c r="J45" s="55"/>
    </row>
    <row r="46" spans="1:10" ht="24.75" customHeight="1">
      <c r="A46" s="164" t="s">
        <v>27</v>
      </c>
      <c r="B46" s="164"/>
      <c r="C46" s="164"/>
      <c r="D46" s="164"/>
      <c r="E46" s="164"/>
      <c r="F46" s="164"/>
      <c r="G46" s="164"/>
      <c r="H46" s="164"/>
      <c r="I46" s="164"/>
      <c r="J46" s="164"/>
    </row>
    <row r="47" spans="1:10" ht="24" customHeight="1">
      <c r="A47" s="165" t="s">
        <v>28</v>
      </c>
      <c r="B47" s="165"/>
      <c r="C47" s="165"/>
      <c r="D47" s="165"/>
      <c r="E47" s="165"/>
      <c r="F47" s="165"/>
      <c r="G47" s="165"/>
      <c r="H47" s="165"/>
      <c r="I47" s="165"/>
      <c r="J47" s="165"/>
    </row>
    <row r="48" spans="1:10" ht="36.75" customHeight="1">
      <c r="A48" s="159" t="s">
        <v>29</v>
      </c>
      <c r="B48" s="159"/>
      <c r="C48" s="159"/>
      <c r="D48" s="159"/>
      <c r="E48" s="159"/>
      <c r="F48" s="159"/>
      <c r="G48" s="159"/>
      <c r="H48" s="159"/>
      <c r="I48" s="159"/>
      <c r="J48" s="159"/>
    </row>
    <row r="49" spans="1:11" ht="50.25" customHeight="1">
      <c r="A49" s="159" t="s">
        <v>30</v>
      </c>
      <c r="B49" s="159"/>
      <c r="C49" s="159"/>
      <c r="D49" s="159"/>
      <c r="E49" s="159"/>
      <c r="F49" s="159"/>
      <c r="G49" s="159"/>
      <c r="H49" s="159"/>
      <c r="I49" s="159"/>
      <c r="J49" s="159"/>
      <c r="K49" s="20"/>
    </row>
    <row r="50" spans="1:11" ht="68.25" customHeight="1">
      <c r="A50" s="159" t="s">
        <v>88</v>
      </c>
      <c r="B50" s="159"/>
      <c r="C50" s="159"/>
      <c r="D50" s="159"/>
      <c r="E50" s="159"/>
      <c r="F50" s="159"/>
      <c r="G50" s="159"/>
      <c r="H50" s="159"/>
      <c r="I50" s="159"/>
      <c r="J50" s="159"/>
      <c r="K50" s="20"/>
    </row>
    <row r="51" ht="14.25">
      <c r="K51" s="20"/>
    </row>
    <row r="52" spans="2:9" ht="15">
      <c r="B52" s="21"/>
      <c r="C52" s="21"/>
      <c r="D52" s="108"/>
      <c r="E52" s="22"/>
      <c r="F52" s="58"/>
      <c r="G52" s="73"/>
      <c r="H52" s="161" t="s">
        <v>31</v>
      </c>
      <c r="I52" s="161"/>
    </row>
    <row r="53" spans="2:9" ht="15">
      <c r="B53" s="23" t="s">
        <v>67</v>
      </c>
      <c r="C53" s="24"/>
      <c r="D53" s="109" t="s">
        <v>32</v>
      </c>
      <c r="E53" s="25"/>
      <c r="F53" s="58"/>
      <c r="G53" s="73"/>
      <c r="H53" s="162">
        <f>'obrazac ponude'!D8</f>
        <v>0</v>
      </c>
      <c r="I53" s="162"/>
    </row>
    <row r="56" spans="2:9" ht="15">
      <c r="B56" s="159" t="s">
        <v>33</v>
      </c>
      <c r="C56" s="159"/>
      <c r="D56" s="159"/>
      <c r="E56" s="159"/>
      <c r="F56" s="159"/>
      <c r="G56" s="159"/>
      <c r="H56" s="159"/>
      <c r="I56" s="159"/>
    </row>
    <row r="57" spans="2:10" ht="18" customHeight="1">
      <c r="B57" s="160" t="s">
        <v>79</v>
      </c>
      <c r="C57" s="160"/>
      <c r="D57" s="160"/>
      <c r="E57" s="160"/>
      <c r="F57" s="160"/>
      <c r="G57" s="160"/>
      <c r="H57" s="160"/>
      <c r="I57" s="160"/>
      <c r="J57" s="160"/>
    </row>
    <row r="58" spans="2:9" ht="15">
      <c r="B58" s="160" t="s">
        <v>80</v>
      </c>
      <c r="C58" s="160"/>
      <c r="D58" s="160"/>
      <c r="E58" s="160"/>
      <c r="F58" s="160"/>
      <c r="G58" s="160"/>
      <c r="H58" s="160"/>
      <c r="I58" s="160"/>
    </row>
    <row r="59" spans="2:9" ht="15">
      <c r="B59" s="160" t="s">
        <v>34</v>
      </c>
      <c r="C59" s="160"/>
      <c r="D59" s="160"/>
      <c r="E59" s="160"/>
      <c r="F59" s="160"/>
      <c r="G59" s="160"/>
      <c r="H59" s="160"/>
      <c r="I59" s="160"/>
    </row>
    <row r="60" spans="2:10" ht="14.25">
      <c r="B60" s="26" t="s">
        <v>81</v>
      </c>
      <c r="C60" s="27"/>
      <c r="D60" s="110"/>
      <c r="E60" s="28"/>
      <c r="F60" s="59"/>
      <c r="G60" s="74"/>
      <c r="H60" s="29"/>
      <c r="I60" s="29"/>
      <c r="J60" s="47"/>
    </row>
  </sheetData>
  <sheetProtection password="8999" sheet="1"/>
  <mergeCells count="29">
    <mergeCell ref="A39:J39"/>
    <mergeCell ref="H53:I53"/>
    <mergeCell ref="B56:I56"/>
    <mergeCell ref="B58:I58"/>
    <mergeCell ref="B59:I59"/>
    <mergeCell ref="J40:J42"/>
    <mergeCell ref="A46:J46"/>
    <mergeCell ref="A47:J47"/>
    <mergeCell ref="A48:J48"/>
    <mergeCell ref="A49:J49"/>
    <mergeCell ref="A35:J35"/>
    <mergeCell ref="J36:J37"/>
    <mergeCell ref="A50:J50"/>
    <mergeCell ref="B57:J57"/>
    <mergeCell ref="J3:J6"/>
    <mergeCell ref="A8:J8"/>
    <mergeCell ref="A11:J11"/>
    <mergeCell ref="J27:J30"/>
    <mergeCell ref="J32:J34"/>
    <mergeCell ref="H52:I52"/>
    <mergeCell ref="J9:J10"/>
    <mergeCell ref="J12:J18"/>
    <mergeCell ref="A10:D10"/>
    <mergeCell ref="J20:J25"/>
    <mergeCell ref="A30:D30"/>
    <mergeCell ref="A19:J19"/>
    <mergeCell ref="A26:J26"/>
    <mergeCell ref="A18:D18"/>
    <mergeCell ref="A25:D25"/>
  </mergeCells>
  <printOptions/>
  <pageMargins left="0.35433070866141736" right="0.35433070866141736" top="0.64" bottom="0.15748031496062992" header="0.29" footer="0.1968503937007874"/>
  <pageSetup fitToHeight="2" fitToWidth="1" horizontalDpi="600" verticalDpi="600" orientation="landscape" paperSize="9" scale="70" r:id="rId2"/>
  <headerFooter>
    <oddHeader>&amp;CTehnička specifikacija JNMV 2/2019</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2019-03-04T07:35:51Z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