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Ponuda zbir" sheetId="1" r:id="rId1"/>
    <sheet name="Specifikacija" sheetId="2" r:id="rId2"/>
  </sheets>
  <definedNames/>
  <calcPr fullCalcOnLoad="1"/>
</workbook>
</file>

<file path=xl/sharedStrings.xml><?xml version="1.0" encoding="utf-8"?>
<sst xmlns="http://schemas.openxmlformats.org/spreadsheetml/2006/main" count="157" uniqueCount="99">
  <si>
    <t>Партија 1 - Систем за узорковање крви</t>
  </si>
  <si>
    <t>redni broj</t>
  </si>
  <si>
    <t>naziv</t>
  </si>
  <si>
    <t>merna jedinica</t>
  </si>
  <si>
    <t xml:space="preserve">količina </t>
  </si>
  <si>
    <t>Vacum ep.koag  4,5ml 0,105M</t>
  </si>
  <si>
    <t>kom</t>
  </si>
  <si>
    <t>Vacum ep.NaF/EDTA 2ml gluk</t>
  </si>
  <si>
    <r>
      <t xml:space="preserve">Igla žuta/zelena </t>
    </r>
    <r>
      <rPr>
        <sz val="10"/>
        <rFont val="Calibri"/>
        <family val="2"/>
      </rPr>
      <t>(0,9/0,8)</t>
    </r>
  </si>
  <si>
    <t>Holder</t>
  </si>
  <si>
    <t>Vacum ep. EDTA 3ml</t>
  </si>
  <si>
    <t>Vacum ep.za serum sa gelom 5ml</t>
  </si>
  <si>
    <t>Vacum epruveta serumske 4 ml</t>
  </si>
  <si>
    <t>Igla sa indikatorom protoka (Flash back)</t>
  </si>
  <si>
    <t>Kontakt aktivirajuce lancete</t>
  </si>
  <si>
    <t>bebi sistem23G</t>
  </si>
  <si>
    <t>bebi sistem 21g</t>
  </si>
  <si>
    <t>Vacum ep.za serum sa gel separatorom 3,5ml</t>
  </si>
  <si>
    <t>Epruvete za sedimentaciju za aparat Streck 2ml</t>
  </si>
  <si>
    <t>Vacum epruvete  koag 1,8ml</t>
  </si>
  <si>
    <t>holder sa klikom</t>
  </si>
  <si>
    <t>Vac epruvete koag 2,7ml</t>
  </si>
  <si>
    <t>ESR Rack Clip</t>
  </si>
  <si>
    <t>Vac epruvete za sedimentaciju 5ml</t>
  </si>
  <si>
    <t>Vac.ep.EDTA 2ml</t>
  </si>
  <si>
    <t>Mikro epruvete NaF/EDTA glukoza</t>
  </si>
  <si>
    <t xml:space="preserve">Vac.ep.trombinom </t>
  </si>
  <si>
    <t>Igla sa zaštitnim poklopcem</t>
  </si>
  <si>
    <t>poveske - pronto</t>
  </si>
  <si>
    <t>Партија 2- Лабораторијски материјал и прибор</t>
  </si>
  <si>
    <t>Giemsa</t>
  </si>
  <si>
    <t>ml</t>
  </si>
  <si>
    <t>May Grunwald</t>
  </si>
  <si>
    <t>Kedrovo ulje</t>
  </si>
  <si>
    <t>Predmetno staklo 26x76 mm</t>
  </si>
  <si>
    <t>Pokrovna stakla 18x18 mm</t>
  </si>
  <si>
    <t>Epruveta za centrifugu 12ml konusna graduisana staklena sa rubom</t>
  </si>
  <si>
    <t>Plastični nastavci žuti 2-200µ</t>
  </si>
  <si>
    <r>
      <t xml:space="preserve">Plastični nastavci plavi 100-1000 </t>
    </r>
    <r>
      <rPr>
        <sz val="10"/>
        <rFont val="Calibri"/>
        <family val="2"/>
      </rPr>
      <t>µ</t>
    </r>
  </si>
  <si>
    <t>sat signalni laboratorijski</t>
  </si>
  <si>
    <t>Tinctura iodidi 1%</t>
  </si>
  <si>
    <t>Acidi sulfosalicili 20%</t>
  </si>
  <si>
    <t xml:space="preserve">Stalak za urin čaše  1/24 pvc </t>
  </si>
  <si>
    <t xml:space="preserve">stalak za epruvete pvc  5/11 </t>
  </si>
  <si>
    <t>mikrotube 1.5ml</t>
  </si>
  <si>
    <t>Epruvete plastične 12x75 ml</t>
  </si>
  <si>
    <t>Kontrolna krv 2ml (normal)</t>
  </si>
  <si>
    <t>Kontrolna krv 2ml (Low)</t>
  </si>
  <si>
    <t>Kontrolna krv 2ml (high)</t>
  </si>
  <si>
    <t>Miniclean</t>
  </si>
  <si>
    <t>L</t>
  </si>
  <si>
    <t>MiniLyse</t>
  </si>
  <si>
    <t>Minoclair</t>
  </si>
  <si>
    <t>Minipack</t>
  </si>
  <si>
    <t>Erytrol</t>
  </si>
  <si>
    <t>Minidil</t>
  </si>
  <si>
    <t>Напомена: Понуђене контролне крви морају имати дефинисане вредности за хематолошки бројач</t>
  </si>
  <si>
    <t>Micros 60 CT. Приложити оригинални инсерт из паковања са преводом на српски језик.</t>
  </si>
  <si>
    <t>Доставити потврду ( у форми изјаве понуђача) за особу оспособљену за пружање стручне подршке за рад на хематолошком бројачу " Micros 60 CT ".</t>
  </si>
  <si>
    <t>Partija</t>
  </si>
  <si>
    <t>Proizvođač</t>
  </si>
  <si>
    <t>% PDV</t>
  </si>
  <si>
    <t>Iznos PDV-a</t>
  </si>
  <si>
    <t>Rok isporuke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</si>
  <si>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</si>
  <si>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</si>
  <si>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</si>
  <si>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</si>
  <si>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</si>
  <si>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</si>
  <si>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</si>
  <si>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</si>
  <si>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PIB:</t>
  </si>
  <si>
    <t>Ukupan iznos ponude bez PDV-a</t>
  </si>
  <si>
    <t>Ukupan iznos ponude sa PDV-om</t>
  </si>
  <si>
    <t>Napomena: Obavezno uneti podatak Naziv ponuđača i PIB u okviru ovog sheet-a, polja ukupan iznos bez PDV-a i Ukupan iznos sa PDV-om se automatski preračunavaju na osnovu  vaših unetih podataka u sheet ponuda i nije ih moguće direktno menjati. Polja Ukupan iznos sa PDV-om i Ukupan rabat su zaključani za izmenu i automatski se sabiraju po formuli iz dokumentacije.</t>
  </si>
  <si>
    <t>Датум:</t>
  </si>
  <si>
    <t>М.П.</t>
  </si>
  <si>
    <t>Понуђач</t>
  </si>
  <si>
    <t>Iznos ponude bez PDV</t>
  </si>
  <si>
    <t>PDV</t>
  </si>
  <si>
    <t>Iznos ponude sa PDV</t>
  </si>
  <si>
    <t>Matični broj ponuđača:</t>
  </si>
  <si>
    <t>Iznos PDV</t>
  </si>
  <si>
    <t>Cena po jed. Mere bez PDV-a</t>
  </si>
  <si>
    <t>Ukupan iznos sa PDV-om</t>
  </si>
  <si>
    <t>Ukupan iznos bez PDV-a</t>
  </si>
  <si>
    <t>Broj Rešenja ALIMS-a</t>
  </si>
  <si>
    <t>Напомена: Жути и плави наставци морају одговарати пипетама  Eppendorf Research. Доставити узорке за ставке под редним бројем: 5,6,7,8,9, 16 - 5 комада.</t>
  </si>
  <si>
    <r>
      <t xml:space="preserve">Напомена: Епруветa ( mikrotejner) за одређивање ККС мора омогућити добијање параметара ККС на хематолошком анализатору Advia 120. Серумске вакумске епрувете ( микротејнер) морају  бити са гел сепаратором . </t>
    </r>
    <r>
      <rPr>
        <b/>
        <sz val="11"/>
        <color indexed="8"/>
        <rFont val="Times New Roman"/>
        <family val="1"/>
      </rPr>
      <t>Потребно је да све ставке буду од истог произвођача.</t>
    </r>
    <r>
      <rPr>
        <sz val="11"/>
        <color indexed="8"/>
        <rFont val="Times New Roman"/>
        <family val="1"/>
      </rPr>
      <t xml:space="preserve"> Доставити узорке за ставке под редним бројем: 2,3,7,10,13,14,18, 21,- 5 комада и ставке под редним бројем 4,9,11,12,17, - 2 комада.</t>
    </r>
  </si>
  <si>
    <t>Уколико се нуди еквиваленти реагенс, приложити доказ - оригинал изјава, на меморандуму здравствене установе, оверена и потписана од стране директора здравствене установе или лица које има овлашћење за потписивање ( у ком случају се прилаже и предметно овлашћење) да се реагенс користи најмање 6 месеци у континуитету на апарату хематолошком бројачу " Micros 60 CT ". Изјаве доставити за најмање 3 здравствене установе. Појам здравствене установе је дефинисан чланом 46. Закона о здравственој заштити РС ( "Сл.Глaсник РС" 72/09).</t>
  </si>
  <si>
    <t>5*</t>
  </si>
  <si>
    <t>7*</t>
  </si>
  <si>
    <t>Mikro epruvete sa inkorporiranim levkom EDTA (hemograd)</t>
  </si>
  <si>
    <t>Mikro epruvete sa inkorporiranim levkom za serum gel (Hemogard)</t>
  </si>
  <si>
    <t>21*</t>
  </si>
  <si>
    <t>Партија 3- хематолошки реагенси за хематолошки бројач три парт дифф.</t>
  </si>
  <si>
    <t>Tehnička specifikacija- Prilog br.1  za OP 2/2015</t>
  </si>
  <si>
    <t>Напомена за партије 1, 2,3</t>
  </si>
</sst>
</file>

<file path=xl/styles.xml><?xml version="1.0" encoding="utf-8"?>
<styleSheet xmlns="http://schemas.openxmlformats.org/spreadsheetml/2006/main">
  <numFmts count="2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_-* #,##0.00\ [$Din.-81A]_-;\-* #,##0.00\ [$Din.-81A]_-;_-* &quot;-&quot;??\ [$Din.-81A]_-;_-@_-"/>
    <numFmt numFmtId="182" formatCode="[$-81A]dddd\,\ 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36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7030A0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 wrapText="1"/>
    </xf>
    <xf numFmtId="4" fontId="53" fillId="7" borderId="10" xfId="0" applyNumberFormat="1" applyFont="1" applyFill="1" applyBorder="1" applyAlignment="1">
      <alignment vertical="center"/>
    </xf>
    <xf numFmtId="4" fontId="53" fillId="7" borderId="11" xfId="0" applyNumberFormat="1" applyFont="1" applyFill="1" applyBorder="1" applyAlignment="1">
      <alignment vertical="center"/>
    </xf>
    <xf numFmtId="0" fontId="50" fillId="3" borderId="12" xfId="0" applyFont="1" applyFill="1" applyBorder="1" applyAlignment="1">
      <alignment horizontal="center" vertical="center"/>
    </xf>
    <xf numFmtId="0" fontId="54" fillId="3" borderId="13" xfId="0" applyFont="1" applyFill="1" applyBorder="1" applyAlignment="1">
      <alignment horizontal="center" vertical="center" wrapText="1"/>
    </xf>
    <xf numFmtId="0" fontId="54" fillId="3" borderId="14" xfId="0" applyFont="1" applyFill="1" applyBorder="1" applyAlignment="1">
      <alignment horizontal="center" vertical="center" wrapText="1"/>
    </xf>
    <xf numFmtId="0" fontId="54" fillId="3" borderId="14" xfId="0" applyFont="1" applyFill="1" applyBorder="1" applyAlignment="1">
      <alignment horizontal="center" vertical="center"/>
    </xf>
    <xf numFmtId="0" fontId="54" fillId="3" borderId="15" xfId="0" applyFont="1" applyFill="1" applyBorder="1" applyAlignment="1">
      <alignment horizontal="center" vertical="center" wrapText="1"/>
    </xf>
    <xf numFmtId="0" fontId="4" fillId="0" borderId="0" xfId="57" applyFont="1">
      <alignment/>
      <protection/>
    </xf>
    <xf numFmtId="0" fontId="3" fillId="0" borderId="0" xfId="57">
      <alignment/>
      <protection/>
    </xf>
    <xf numFmtId="0" fontId="55" fillId="0" borderId="0" xfId="52" applyFont="1" applyAlignment="1" applyProtection="1">
      <alignment/>
      <protection/>
    </xf>
    <xf numFmtId="0" fontId="5" fillId="0" borderId="0" xfId="57" applyFont="1" applyFill="1" applyAlignment="1">
      <alignment/>
      <protection/>
    </xf>
    <xf numFmtId="0" fontId="3" fillId="0" borderId="0" xfId="57" applyFill="1">
      <alignment/>
      <protection/>
    </xf>
    <xf numFmtId="0" fontId="3" fillId="33" borderId="0" xfId="57" applyFill="1">
      <alignment/>
      <protection/>
    </xf>
    <xf numFmtId="0" fontId="3" fillId="33" borderId="0" xfId="57" applyFill="1" applyAlignment="1">
      <alignment vertical="center"/>
      <protection/>
    </xf>
    <xf numFmtId="0" fontId="3" fillId="0" borderId="0" xfId="57" applyFill="1" applyAlignment="1">
      <alignment vertical="center"/>
      <protection/>
    </xf>
    <xf numFmtId="0" fontId="3" fillId="0" borderId="0" xfId="57" applyAlignment="1">
      <alignment vertical="center"/>
      <protection/>
    </xf>
    <xf numFmtId="0" fontId="4" fillId="0" borderId="0" xfId="57" applyFont="1" applyProtection="1">
      <alignment/>
      <protection locked="0"/>
    </xf>
    <xf numFmtId="14" fontId="7" fillId="0" borderId="16" xfId="57" applyNumberFormat="1" applyFont="1" applyBorder="1" applyProtection="1">
      <alignment/>
      <protection locked="0"/>
    </xf>
    <xf numFmtId="2" fontId="4" fillId="0" borderId="0" xfId="57" applyNumberFormat="1" applyFont="1" applyAlignment="1">
      <alignment horizontal="right"/>
      <protection/>
    </xf>
    <xf numFmtId="2" fontId="4" fillId="0" borderId="0" xfId="57" applyNumberFormat="1" applyFont="1" applyAlignment="1" applyProtection="1">
      <alignment horizontal="right"/>
      <protection locked="0"/>
    </xf>
    <xf numFmtId="9" fontId="4" fillId="0" borderId="0" xfId="61" applyFont="1" applyAlignment="1">
      <alignment vertical="center"/>
    </xf>
    <xf numFmtId="0" fontId="7" fillId="0" borderId="0" xfId="57" applyFont="1" applyProtection="1">
      <alignment/>
      <protection locked="0"/>
    </xf>
    <xf numFmtId="9" fontId="4" fillId="0" borderId="16" xfId="61" applyFont="1" applyBorder="1" applyAlignment="1" applyProtection="1">
      <alignment vertical="center"/>
      <protection locked="0"/>
    </xf>
    <xf numFmtId="0" fontId="6" fillId="33" borderId="0" xfId="57" applyFont="1" applyFill="1" applyAlignment="1">
      <alignment horizontal="center"/>
      <protection/>
    </xf>
    <xf numFmtId="0" fontId="8" fillId="33" borderId="0" xfId="57" applyFont="1" applyFill="1" applyAlignment="1">
      <alignment horizontal="center" vertical="center"/>
      <protection/>
    </xf>
    <xf numFmtId="0" fontId="6" fillId="34" borderId="17" xfId="57" applyFont="1" applyFill="1" applyBorder="1" applyProtection="1">
      <alignment/>
      <protection locked="0"/>
    </xf>
    <xf numFmtId="0" fontId="6" fillId="34" borderId="18" xfId="57" applyFont="1" applyFill="1" applyBorder="1" applyProtection="1">
      <alignment/>
      <protection locked="0"/>
    </xf>
    <xf numFmtId="1" fontId="6" fillId="34" borderId="19" xfId="57" applyNumberFormat="1" applyFont="1" applyFill="1" applyBorder="1" applyProtection="1">
      <alignment/>
      <protection locked="0"/>
    </xf>
    <xf numFmtId="4" fontId="53" fillId="7" borderId="11" xfId="0" applyNumberFormat="1" applyFont="1" applyFill="1" applyBorder="1" applyAlignment="1">
      <alignment horizontal="right" vertical="center"/>
    </xf>
    <xf numFmtId="4" fontId="53" fillId="7" borderId="1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 horizontal="left"/>
    </xf>
    <xf numFmtId="0" fontId="2" fillId="7" borderId="20" xfId="0" applyFont="1" applyFill="1" applyBorder="1" applyAlignment="1">
      <alignment vertical="center" wrapText="1"/>
    </xf>
    <xf numFmtId="0" fontId="52" fillId="7" borderId="20" xfId="0" applyFont="1" applyFill="1" applyBorder="1" applyAlignment="1">
      <alignment horizontal="center" vertical="center"/>
    </xf>
    <xf numFmtId="4" fontId="53" fillId="7" borderId="20" xfId="0" applyNumberFormat="1" applyFont="1" applyFill="1" applyBorder="1" applyAlignment="1">
      <alignment vertical="center"/>
    </xf>
    <xf numFmtId="4" fontId="53" fillId="7" borderId="20" xfId="0" applyNumberFormat="1" applyFont="1" applyFill="1" applyBorder="1" applyAlignment="1">
      <alignment horizontal="right" vertical="center"/>
    </xf>
    <xf numFmtId="4" fontId="53" fillId="7" borderId="11" xfId="0" applyNumberFormat="1" applyFont="1" applyFill="1" applyBorder="1" applyAlignment="1" applyProtection="1">
      <alignment vertical="center"/>
      <protection locked="0"/>
    </xf>
    <xf numFmtId="4" fontId="53" fillId="7" borderId="10" xfId="0" applyNumberFormat="1" applyFont="1" applyFill="1" applyBorder="1" applyAlignment="1" applyProtection="1">
      <alignment vertical="center"/>
      <protection locked="0"/>
    </xf>
    <xf numFmtId="4" fontId="53" fillId="7" borderId="20" xfId="0" applyNumberFormat="1" applyFont="1" applyFill="1" applyBorder="1" applyAlignment="1" applyProtection="1">
      <alignment vertical="center"/>
      <protection locked="0"/>
    </xf>
    <xf numFmtId="49" fontId="53" fillId="7" borderId="11" xfId="0" applyNumberFormat="1" applyFont="1" applyFill="1" applyBorder="1" applyAlignment="1" applyProtection="1">
      <alignment vertical="center"/>
      <protection locked="0"/>
    </xf>
    <xf numFmtId="49" fontId="53" fillId="7" borderId="10" xfId="0" applyNumberFormat="1" applyFont="1" applyFill="1" applyBorder="1" applyAlignment="1" applyProtection="1">
      <alignment vertical="center"/>
      <protection locked="0"/>
    </xf>
    <xf numFmtId="49" fontId="53" fillId="7" borderId="20" xfId="0" applyNumberFormat="1" applyFont="1" applyFill="1" applyBorder="1" applyAlignment="1" applyProtection="1">
      <alignment vertical="center"/>
      <protection locked="0"/>
    </xf>
    <xf numFmtId="10" fontId="53" fillId="7" borderId="11" xfId="60" applyNumberFormat="1" applyFont="1" applyFill="1" applyBorder="1" applyAlignment="1" applyProtection="1">
      <alignment vertical="center"/>
      <protection locked="0"/>
    </xf>
    <xf numFmtId="10" fontId="53" fillId="7" borderId="10" xfId="60" applyNumberFormat="1" applyFont="1" applyFill="1" applyBorder="1" applyAlignment="1" applyProtection="1">
      <alignment vertical="center"/>
      <protection locked="0"/>
    </xf>
    <xf numFmtId="10" fontId="53" fillId="7" borderId="20" xfId="60" applyNumberFormat="1" applyFont="1" applyFill="1" applyBorder="1" applyAlignment="1" applyProtection="1">
      <alignment vertical="center"/>
      <protection locked="0"/>
    </xf>
    <xf numFmtId="4" fontId="53" fillId="7" borderId="21" xfId="0" applyNumberFormat="1" applyFont="1" applyFill="1" applyBorder="1" applyAlignment="1" applyProtection="1">
      <alignment vertical="center"/>
      <protection locked="0"/>
    </xf>
    <xf numFmtId="4" fontId="53" fillId="7" borderId="22" xfId="0" applyNumberFormat="1" applyFont="1" applyFill="1" applyBorder="1" applyAlignment="1" applyProtection="1">
      <alignment vertical="center"/>
      <protection locked="0"/>
    </xf>
    <xf numFmtId="4" fontId="53" fillId="7" borderId="23" xfId="0" applyNumberFormat="1" applyFont="1" applyFill="1" applyBorder="1" applyAlignment="1" applyProtection="1">
      <alignment vertical="center"/>
      <protection locked="0"/>
    </xf>
    <xf numFmtId="181" fontId="3" fillId="7" borderId="21" xfId="60" applyNumberFormat="1" applyFont="1" applyFill="1" applyBorder="1" applyAlignment="1" applyProtection="1">
      <alignment/>
      <protection/>
    </xf>
    <xf numFmtId="181" fontId="3" fillId="7" borderId="22" xfId="60" applyNumberFormat="1" applyFont="1" applyFill="1" applyBorder="1" applyAlignment="1" applyProtection="1">
      <alignment/>
      <protection/>
    </xf>
    <xf numFmtId="181" fontId="3" fillId="35" borderId="22" xfId="60" applyNumberFormat="1" applyFont="1" applyFill="1" applyBorder="1" applyAlignment="1" applyProtection="1">
      <alignment/>
      <protection/>
    </xf>
    <xf numFmtId="181" fontId="3" fillId="3" borderId="22" xfId="60" applyNumberFormat="1" applyFont="1" applyFill="1" applyBorder="1" applyAlignment="1" applyProtection="1">
      <alignment/>
      <protection/>
    </xf>
    <xf numFmtId="180" fontId="6" fillId="34" borderId="21" xfId="57" applyNumberFormat="1" applyFont="1" applyFill="1" applyBorder="1" applyAlignment="1" applyProtection="1">
      <alignment vertical="center"/>
      <protection/>
    </xf>
    <xf numFmtId="49" fontId="54" fillId="3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4" borderId="10" xfId="0" applyFont="1" applyFill="1" applyBorder="1" applyAlignment="1">
      <alignment vertical="center" wrapText="1"/>
    </xf>
    <xf numFmtId="0" fontId="52" fillId="4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vertical="center"/>
    </xf>
    <xf numFmtId="0" fontId="5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0" fontId="52" fillId="7" borderId="20" xfId="0" applyFont="1" applyFill="1" applyBorder="1" applyAlignment="1">
      <alignment vertical="center"/>
    </xf>
    <xf numFmtId="49" fontId="53" fillId="4" borderId="10" xfId="0" applyNumberFormat="1" applyFont="1" applyFill="1" applyBorder="1" applyAlignment="1" applyProtection="1">
      <alignment vertical="center"/>
      <protection locked="0"/>
    </xf>
    <xf numFmtId="4" fontId="53" fillId="4" borderId="10" xfId="0" applyNumberFormat="1" applyFont="1" applyFill="1" applyBorder="1" applyAlignment="1" applyProtection="1">
      <alignment vertical="center"/>
      <protection locked="0"/>
    </xf>
    <xf numFmtId="4" fontId="53" fillId="4" borderId="10" xfId="0" applyNumberFormat="1" applyFont="1" applyFill="1" applyBorder="1" applyAlignment="1">
      <alignment horizontal="right" vertical="center"/>
    </xf>
    <xf numFmtId="10" fontId="53" fillId="4" borderId="10" xfId="60" applyNumberFormat="1" applyFont="1" applyFill="1" applyBorder="1" applyAlignment="1" applyProtection="1">
      <alignment vertical="center"/>
      <protection locked="0"/>
    </xf>
    <xf numFmtId="4" fontId="53" fillId="4" borderId="10" xfId="0" applyNumberFormat="1" applyFont="1" applyFill="1" applyBorder="1" applyAlignment="1">
      <alignment vertical="center"/>
    </xf>
    <xf numFmtId="0" fontId="52" fillId="7" borderId="10" xfId="0" applyFont="1" applyFill="1" applyBorder="1" applyAlignment="1">
      <alignment horizontal="right" vertical="center"/>
    </xf>
    <xf numFmtId="0" fontId="52" fillId="7" borderId="20" xfId="0" applyFont="1" applyFill="1" applyBorder="1" applyAlignment="1">
      <alignment horizontal="right" vertical="center"/>
    </xf>
    <xf numFmtId="0" fontId="5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8" fillId="7" borderId="24" xfId="57" applyFont="1" applyFill="1" applyBorder="1" applyAlignment="1">
      <alignment horizontal="center" wrapText="1"/>
      <protection/>
    </xf>
    <xf numFmtId="0" fontId="8" fillId="7" borderId="11" xfId="57" applyFont="1" applyFill="1" applyBorder="1" applyAlignment="1">
      <alignment horizontal="center" wrapText="1"/>
      <protection/>
    </xf>
    <xf numFmtId="0" fontId="8" fillId="35" borderId="25" xfId="57" applyFont="1" applyFill="1" applyBorder="1" applyAlignment="1">
      <alignment horizontal="center" wrapText="1"/>
      <protection/>
    </xf>
    <xf numFmtId="0" fontId="8" fillId="35" borderId="10" xfId="57" applyFont="1" applyFill="1" applyBorder="1" applyAlignment="1">
      <alignment horizontal="center" wrapText="1"/>
      <protection/>
    </xf>
    <xf numFmtId="0" fontId="8" fillId="3" borderId="25" xfId="57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0" fontId="5" fillId="33" borderId="0" xfId="57" applyFont="1" applyFill="1" applyAlignment="1">
      <alignment horizontal="center"/>
      <protection/>
    </xf>
    <xf numFmtId="0" fontId="6" fillId="33" borderId="0" xfId="57" applyFont="1" applyFill="1" applyAlignment="1">
      <alignment horizontal="right" vertical="center"/>
      <protection/>
    </xf>
    <xf numFmtId="0" fontId="8" fillId="3" borderId="17" xfId="57" applyFont="1" applyFill="1" applyBorder="1" applyAlignment="1">
      <alignment horizontal="center" vertical="center"/>
      <protection/>
    </xf>
    <xf numFmtId="0" fontId="8" fillId="3" borderId="18" xfId="57" applyFont="1" applyFill="1" applyBorder="1" applyAlignment="1">
      <alignment horizontal="center" vertical="center"/>
      <protection/>
    </xf>
    <xf numFmtId="0" fontId="8" fillId="6" borderId="18" xfId="57" applyFont="1" applyFill="1" applyBorder="1" applyAlignment="1">
      <alignment horizontal="center" vertical="center"/>
      <protection/>
    </xf>
    <xf numFmtId="0" fontId="8" fillId="7" borderId="25" xfId="57" applyFont="1" applyFill="1" applyBorder="1" applyAlignment="1">
      <alignment horizontal="center" wrapText="1"/>
      <protection/>
    </xf>
    <xf numFmtId="0" fontId="8" fillId="7" borderId="10" xfId="57" applyFont="1" applyFill="1" applyBorder="1" applyAlignment="1">
      <alignment horizontal="center" wrapText="1"/>
      <protection/>
    </xf>
    <xf numFmtId="0" fontId="9" fillId="34" borderId="26" xfId="57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  <xf numFmtId="0" fontId="9" fillId="34" borderId="27" xfId="57" applyFont="1" applyFill="1" applyBorder="1" applyAlignment="1">
      <alignment horizontal="center" vertical="center" wrapText="1"/>
      <protection/>
    </xf>
    <xf numFmtId="0" fontId="9" fillId="34" borderId="28" xfId="57" applyFont="1" applyFill="1" applyBorder="1" applyAlignment="1">
      <alignment horizontal="center" vertical="center" wrapText="1"/>
      <protection/>
    </xf>
    <xf numFmtId="0" fontId="9" fillId="34" borderId="29" xfId="57" applyFont="1" applyFill="1" applyBorder="1" applyAlignment="1">
      <alignment horizontal="center" vertical="center" wrapText="1"/>
      <protection/>
    </xf>
    <xf numFmtId="0" fontId="9" fillId="34" borderId="25" xfId="57" applyFont="1" applyFill="1" applyBorder="1" applyAlignment="1">
      <alignment horizontal="center" vertical="center" wrapText="1"/>
      <protection/>
    </xf>
    <xf numFmtId="0" fontId="54" fillId="7" borderId="30" xfId="0" applyFont="1" applyFill="1" applyBorder="1" applyAlignment="1">
      <alignment horizontal="center" vertical="center" textRotation="90"/>
    </xf>
    <xf numFmtId="0" fontId="54" fillId="7" borderId="31" xfId="0" applyFont="1" applyFill="1" applyBorder="1" applyAlignment="1">
      <alignment horizontal="center" vertical="center" textRotation="90"/>
    </xf>
    <xf numFmtId="0" fontId="54" fillId="4" borderId="10" xfId="0" applyFont="1" applyFill="1" applyBorder="1" applyAlignment="1">
      <alignment horizontal="center" vertical="center" textRotation="90"/>
    </xf>
    <xf numFmtId="0" fontId="54" fillId="7" borderId="10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6" fillId="33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5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33" borderId="0" xfId="57" applyFont="1" applyFill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H16" sqref="H1:J16384"/>
    </sheetView>
  </sheetViews>
  <sheetFormatPr defaultColWidth="9.140625" defaultRowHeight="15"/>
  <cols>
    <col min="1" max="2" width="9.140625" style="12" customWidth="1"/>
    <col min="3" max="3" width="16.57421875" style="12" customWidth="1"/>
    <col min="4" max="4" width="34.00390625" style="12" customWidth="1"/>
    <col min="5" max="16384" width="9.140625" style="12" customWidth="1"/>
  </cols>
  <sheetData>
    <row r="1" spans="2:3" ht="15.75">
      <c r="B1" s="11" t="s">
        <v>64</v>
      </c>
      <c r="C1" s="11"/>
    </row>
    <row r="2" spans="2:3" ht="15.75">
      <c r="B2" s="11" t="s">
        <v>65</v>
      </c>
      <c r="C2" s="11"/>
    </row>
    <row r="3" spans="2:3" ht="15.75">
      <c r="B3" s="11" t="s">
        <v>66</v>
      </c>
      <c r="C3" s="11"/>
    </row>
    <row r="4" spans="2:3" ht="15.75">
      <c r="B4" s="11" t="s">
        <v>67</v>
      </c>
      <c r="C4" s="11"/>
    </row>
    <row r="5" spans="2:3" ht="15.75">
      <c r="B5" s="11" t="s">
        <v>68</v>
      </c>
      <c r="C5" s="11"/>
    </row>
    <row r="6" spans="2:3" ht="15.75">
      <c r="B6" s="11" t="s">
        <v>69</v>
      </c>
      <c r="C6" s="13" t="s">
        <v>70</v>
      </c>
    </row>
    <row r="8" spans="1:9" ht="18.75">
      <c r="A8" s="16"/>
      <c r="B8" s="85" t="s">
        <v>97</v>
      </c>
      <c r="C8" s="85"/>
      <c r="D8" s="85"/>
      <c r="E8" s="85"/>
      <c r="F8" s="85"/>
      <c r="G8" s="85"/>
      <c r="H8" s="14"/>
      <c r="I8" s="14"/>
    </row>
    <row r="9" spans="8:9" ht="12.75">
      <c r="H9" s="15"/>
      <c r="I9" s="15"/>
    </row>
    <row r="10" spans="1:9" ht="13.5" thickBot="1">
      <c r="A10" s="16"/>
      <c r="B10" s="16"/>
      <c r="C10" s="16"/>
      <c r="D10" s="16"/>
      <c r="E10" s="16"/>
      <c r="F10" s="16"/>
      <c r="G10" s="16"/>
      <c r="H10" s="15"/>
      <c r="I10" s="15"/>
    </row>
    <row r="11" spans="1:9" ht="15.75">
      <c r="A11" s="16"/>
      <c r="B11" s="86" t="s">
        <v>71</v>
      </c>
      <c r="C11" s="86"/>
      <c r="D11" s="29"/>
      <c r="E11" s="16"/>
      <c r="F11" s="16"/>
      <c r="G11" s="16"/>
      <c r="H11" s="15"/>
      <c r="I11" s="15"/>
    </row>
    <row r="12" spans="1:9" ht="15.75">
      <c r="A12" s="16"/>
      <c r="B12" s="86" t="s">
        <v>82</v>
      </c>
      <c r="C12" s="86"/>
      <c r="D12" s="30"/>
      <c r="E12" s="16"/>
      <c r="F12" s="16"/>
      <c r="G12" s="16"/>
      <c r="H12" s="15"/>
      <c r="I12" s="15"/>
    </row>
    <row r="13" spans="1:9" ht="16.5" thickBot="1">
      <c r="A13" s="16"/>
      <c r="B13" s="86" t="s">
        <v>72</v>
      </c>
      <c r="C13" s="86"/>
      <c r="D13" s="31"/>
      <c r="E13" s="16"/>
      <c r="F13" s="16"/>
      <c r="G13" s="16"/>
      <c r="H13" s="15"/>
      <c r="I13" s="15"/>
    </row>
    <row r="14" spans="1:9" ht="15.75">
      <c r="A14" s="16"/>
      <c r="B14" s="27"/>
      <c r="C14" s="27"/>
      <c r="D14" s="27"/>
      <c r="E14" s="16"/>
      <c r="F14" s="16"/>
      <c r="G14" s="16"/>
      <c r="H14" s="15"/>
      <c r="I14" s="15"/>
    </row>
    <row r="15" spans="1:9" ht="15.75">
      <c r="A15" s="16"/>
      <c r="B15" s="27"/>
      <c r="C15" s="27"/>
      <c r="D15" s="27"/>
      <c r="E15" s="16"/>
      <c r="F15" s="16"/>
      <c r="G15" s="16"/>
      <c r="H15" s="15"/>
      <c r="I15" s="15"/>
    </row>
    <row r="16" spans="1:9" ht="13.5" thickBot="1">
      <c r="A16" s="28" t="s">
        <v>59</v>
      </c>
      <c r="B16" s="16"/>
      <c r="C16" s="16"/>
      <c r="D16" s="16"/>
      <c r="E16" s="16"/>
      <c r="F16" s="16"/>
      <c r="G16" s="16"/>
      <c r="H16" s="15"/>
      <c r="I16" s="15"/>
    </row>
    <row r="17" spans="1:9" ht="12.75">
      <c r="A17" s="87">
        <v>1</v>
      </c>
      <c r="B17" s="79" t="s">
        <v>79</v>
      </c>
      <c r="C17" s="80"/>
      <c r="D17" s="55">
        <f>SUM(Specifikacija!H2:H25)</f>
        <v>0</v>
      </c>
      <c r="E17" s="16"/>
      <c r="F17" s="16"/>
      <c r="G17" s="16"/>
      <c r="H17" s="15"/>
      <c r="I17" s="15"/>
    </row>
    <row r="18" spans="1:9" ht="12.75">
      <c r="A18" s="88"/>
      <c r="B18" s="90" t="s">
        <v>80</v>
      </c>
      <c r="C18" s="91"/>
      <c r="D18" s="56">
        <f>SUM(Specifikacija!J2:J25)</f>
        <v>0</v>
      </c>
      <c r="E18" s="16"/>
      <c r="F18" s="16"/>
      <c r="G18" s="16"/>
      <c r="H18" s="15"/>
      <c r="I18" s="15"/>
    </row>
    <row r="19" spans="1:9" ht="12.75">
      <c r="A19" s="88"/>
      <c r="B19" s="90" t="s">
        <v>81</v>
      </c>
      <c r="C19" s="91"/>
      <c r="D19" s="56">
        <f>SUM(Specifikacija!K2:K25)</f>
        <v>0</v>
      </c>
      <c r="E19" s="16"/>
      <c r="F19" s="16"/>
      <c r="G19" s="16"/>
      <c r="H19" s="15"/>
      <c r="I19" s="15"/>
    </row>
    <row r="20" spans="1:9" ht="12.75">
      <c r="A20" s="89">
        <v>2</v>
      </c>
      <c r="B20" s="81" t="s">
        <v>79</v>
      </c>
      <c r="C20" s="82"/>
      <c r="D20" s="57">
        <f>SUM(Specifikacija!H26:H41)</f>
        <v>0</v>
      </c>
      <c r="E20" s="16"/>
      <c r="F20" s="16"/>
      <c r="G20" s="16"/>
      <c r="H20" s="15"/>
      <c r="I20" s="15"/>
    </row>
    <row r="21" spans="1:9" ht="12.75">
      <c r="A21" s="89"/>
      <c r="B21" s="81" t="s">
        <v>80</v>
      </c>
      <c r="C21" s="82"/>
      <c r="D21" s="57">
        <f>SUM(Specifikacija!J26:J41)</f>
        <v>0</v>
      </c>
      <c r="E21" s="16"/>
      <c r="F21" s="16"/>
      <c r="G21" s="16"/>
      <c r="H21" s="15"/>
      <c r="I21" s="15"/>
    </row>
    <row r="22" spans="1:9" ht="12.75">
      <c r="A22" s="89"/>
      <c r="B22" s="81" t="s">
        <v>81</v>
      </c>
      <c r="C22" s="82"/>
      <c r="D22" s="57">
        <f>SUM(Specifikacija!K26:K41)</f>
        <v>0</v>
      </c>
      <c r="E22" s="16"/>
      <c r="F22" s="16"/>
      <c r="G22" s="16"/>
      <c r="H22" s="15"/>
      <c r="I22" s="15"/>
    </row>
    <row r="23" spans="1:9" ht="12.75">
      <c r="A23" s="88">
        <v>3</v>
      </c>
      <c r="B23" s="83" t="s">
        <v>79</v>
      </c>
      <c r="C23" s="84"/>
      <c r="D23" s="58">
        <f>SUM(Specifikacija!H42:H50)</f>
        <v>0</v>
      </c>
      <c r="E23" s="16"/>
      <c r="F23" s="16"/>
      <c r="G23" s="16"/>
      <c r="H23" s="15"/>
      <c r="I23" s="15"/>
    </row>
    <row r="24" spans="1:9" ht="12.75">
      <c r="A24" s="88"/>
      <c r="B24" s="83" t="s">
        <v>80</v>
      </c>
      <c r="C24" s="84"/>
      <c r="D24" s="58">
        <f>SUM(Specifikacija!J42:J50)</f>
        <v>0</v>
      </c>
      <c r="E24" s="16"/>
      <c r="F24" s="16"/>
      <c r="G24" s="16"/>
      <c r="H24" s="15"/>
      <c r="I24" s="15"/>
    </row>
    <row r="25" spans="1:9" ht="13.5" thickBot="1">
      <c r="A25" s="88"/>
      <c r="B25" s="83" t="s">
        <v>81</v>
      </c>
      <c r="C25" s="84"/>
      <c r="D25" s="58">
        <f>SUM(Specifikacija!K42:K50)</f>
        <v>0</v>
      </c>
      <c r="E25" s="16"/>
      <c r="F25" s="16"/>
      <c r="G25" s="16"/>
      <c r="H25" s="15"/>
      <c r="I25" s="15"/>
    </row>
    <row r="26" spans="1:9" s="19" customFormat="1" ht="36" customHeight="1" thickBot="1">
      <c r="A26" s="17"/>
      <c r="B26" s="92" t="s">
        <v>73</v>
      </c>
      <c r="C26" s="93"/>
      <c r="D26" s="59">
        <f>SUM(D17,D20,D23)</f>
        <v>0</v>
      </c>
      <c r="E26" s="17"/>
      <c r="F26" s="16"/>
      <c r="G26" s="17"/>
      <c r="H26" s="18"/>
      <c r="I26" s="18"/>
    </row>
    <row r="27" spans="1:9" s="19" customFormat="1" ht="28.5" customHeight="1" thickBot="1">
      <c r="A27" s="17"/>
      <c r="B27" s="96" t="s">
        <v>83</v>
      </c>
      <c r="C27" s="97"/>
      <c r="D27" s="59">
        <f>SUM(D18+D21+D24)</f>
        <v>0</v>
      </c>
      <c r="E27" s="17"/>
      <c r="F27" s="16"/>
      <c r="G27" s="17"/>
      <c r="H27" s="18"/>
      <c r="I27" s="18"/>
    </row>
    <row r="28" spans="1:9" s="19" customFormat="1" ht="31.5" customHeight="1" thickBot="1">
      <c r="A28" s="17"/>
      <c r="B28" s="94" t="s">
        <v>74</v>
      </c>
      <c r="C28" s="95"/>
      <c r="D28" s="59">
        <f>SUM(D19+D22+D25)</f>
        <v>0</v>
      </c>
      <c r="E28" s="17"/>
      <c r="F28" s="16"/>
      <c r="G28" s="17"/>
      <c r="H28" s="18"/>
      <c r="I28" s="18"/>
    </row>
    <row r="29" spans="1:9" ht="12.75">
      <c r="A29" s="16"/>
      <c r="B29" s="16"/>
      <c r="C29" s="16"/>
      <c r="D29" s="16"/>
      <c r="E29" s="16"/>
      <c r="F29" s="16"/>
      <c r="G29" s="16"/>
      <c r="H29" s="15"/>
      <c r="I29" s="15"/>
    </row>
    <row r="30" spans="1:9" ht="12.75">
      <c r="A30" s="16"/>
      <c r="B30" s="16"/>
      <c r="C30" s="16"/>
      <c r="D30" s="16"/>
      <c r="E30" s="16"/>
      <c r="F30" s="16"/>
      <c r="G30" s="16"/>
      <c r="H30" s="15"/>
      <c r="I30" s="15"/>
    </row>
    <row r="31" spans="1:9" ht="18" customHeight="1">
      <c r="A31" s="108" t="s">
        <v>75</v>
      </c>
      <c r="B31" s="108"/>
      <c r="C31" s="108"/>
      <c r="D31" s="108"/>
      <c r="E31" s="108"/>
      <c r="F31" s="108"/>
      <c r="G31" s="108"/>
      <c r="H31" s="15"/>
      <c r="I31" s="15"/>
    </row>
    <row r="32" spans="1:9" ht="16.5" customHeight="1">
      <c r="A32" s="108"/>
      <c r="B32" s="108"/>
      <c r="C32" s="108"/>
      <c r="D32" s="108"/>
      <c r="E32" s="108"/>
      <c r="F32" s="108"/>
      <c r="G32" s="108"/>
      <c r="H32" s="15"/>
      <c r="I32" s="15"/>
    </row>
    <row r="33" spans="1:9" ht="45" customHeight="1">
      <c r="A33" s="108"/>
      <c r="B33" s="108"/>
      <c r="C33" s="108"/>
      <c r="D33" s="108"/>
      <c r="E33" s="108"/>
      <c r="F33" s="108"/>
      <c r="G33" s="108"/>
      <c r="H33" s="15"/>
      <c r="I33" s="15"/>
    </row>
    <row r="36" spans="2:6" ht="15.75">
      <c r="B36" s="20" t="s">
        <v>76</v>
      </c>
      <c r="C36" s="21"/>
      <c r="D36" s="22" t="s">
        <v>77</v>
      </c>
      <c r="F36" s="23"/>
    </row>
    <row r="37" spans="2:7" ht="15.75">
      <c r="B37" s="20"/>
      <c r="C37" s="25"/>
      <c r="D37" s="23"/>
      <c r="E37" s="23"/>
      <c r="F37" s="23"/>
      <c r="G37" s="22"/>
    </row>
  </sheetData>
  <sheetProtection password="8999" sheet="1"/>
  <mergeCells count="20">
    <mergeCell ref="A31:G33"/>
    <mergeCell ref="A17:A19"/>
    <mergeCell ref="A20:A22"/>
    <mergeCell ref="A23:A25"/>
    <mergeCell ref="B18:C18"/>
    <mergeCell ref="B19:C19"/>
    <mergeCell ref="B26:C26"/>
    <mergeCell ref="B28:C28"/>
    <mergeCell ref="B23:C23"/>
    <mergeCell ref="B27:C27"/>
    <mergeCell ref="B17:C17"/>
    <mergeCell ref="B20:C20"/>
    <mergeCell ref="B25:C25"/>
    <mergeCell ref="B8:G8"/>
    <mergeCell ref="B11:C11"/>
    <mergeCell ref="B13:C13"/>
    <mergeCell ref="B21:C21"/>
    <mergeCell ref="B22:C22"/>
    <mergeCell ref="B24:C24"/>
    <mergeCell ref="B12:C12"/>
  </mergeCells>
  <hyperlinks>
    <hyperlink ref="C6" r:id="rId1" display="www.dzindjija.rs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58">
      <selection activeCell="B70" sqref="B70:C70"/>
    </sheetView>
  </sheetViews>
  <sheetFormatPr defaultColWidth="9.140625" defaultRowHeight="15"/>
  <cols>
    <col min="1" max="1" width="9.28125" style="1" customWidth="1"/>
    <col min="2" max="2" width="5.28125" style="0" customWidth="1"/>
    <col min="3" max="3" width="33.421875" style="0" customWidth="1"/>
    <col min="4" max="4" width="6.421875" style="0" customWidth="1"/>
    <col min="5" max="5" width="8.57421875" style="0" customWidth="1"/>
    <col min="9" max="9" width="6.7109375" style="0" bestFit="1" customWidth="1"/>
    <col min="10" max="10" width="8.140625" style="0" customWidth="1"/>
    <col min="12" max="12" width="18.421875" style="61" bestFit="1" customWidth="1"/>
  </cols>
  <sheetData>
    <row r="1" spans="1:13" ht="96.75" customHeight="1" thickBot="1">
      <c r="A1" s="6" t="s">
        <v>59</v>
      </c>
      <c r="B1" s="7" t="s">
        <v>1</v>
      </c>
      <c r="C1" s="8" t="s">
        <v>2</v>
      </c>
      <c r="D1" s="8" t="s">
        <v>3</v>
      </c>
      <c r="E1" s="9" t="s">
        <v>4</v>
      </c>
      <c r="F1" s="8" t="s">
        <v>60</v>
      </c>
      <c r="G1" s="8" t="s">
        <v>84</v>
      </c>
      <c r="H1" s="8" t="s">
        <v>86</v>
      </c>
      <c r="I1" s="8" t="s">
        <v>61</v>
      </c>
      <c r="J1" s="8" t="s">
        <v>62</v>
      </c>
      <c r="K1" s="8" t="s">
        <v>85</v>
      </c>
      <c r="L1" s="60" t="s">
        <v>87</v>
      </c>
      <c r="M1" s="10" t="s">
        <v>63</v>
      </c>
    </row>
    <row r="2" spans="1:13" ht="15" customHeight="1">
      <c r="A2" s="98" t="s">
        <v>0</v>
      </c>
      <c r="B2" s="2">
        <v>1</v>
      </c>
      <c r="C2" s="3" t="s">
        <v>5</v>
      </c>
      <c r="D2" s="64" t="s">
        <v>6</v>
      </c>
      <c r="E2" s="73">
        <v>200</v>
      </c>
      <c r="F2" s="46"/>
      <c r="G2" s="43"/>
      <c r="H2" s="32">
        <f aca="true" t="shared" si="0" ref="H2:H33">SUM(E2*G2)</f>
        <v>0</v>
      </c>
      <c r="I2" s="49"/>
      <c r="J2" s="43"/>
      <c r="K2" s="5">
        <f>H2+J2</f>
        <v>0</v>
      </c>
      <c r="L2" s="46"/>
      <c r="M2" s="52"/>
    </row>
    <row r="3" spans="1:13" ht="15">
      <c r="A3" s="99"/>
      <c r="B3" s="2">
        <v>2</v>
      </c>
      <c r="C3" s="3" t="s">
        <v>7</v>
      </c>
      <c r="D3" s="64" t="s">
        <v>6</v>
      </c>
      <c r="E3" s="73">
        <v>2000</v>
      </c>
      <c r="F3" s="47"/>
      <c r="G3" s="44"/>
      <c r="H3" s="33">
        <f t="shared" si="0"/>
        <v>0</v>
      </c>
      <c r="I3" s="50"/>
      <c r="J3" s="44"/>
      <c r="K3" s="4">
        <f aca="true" t="shared" si="1" ref="K3:K50">H3+J3</f>
        <v>0</v>
      </c>
      <c r="L3" s="47"/>
      <c r="M3" s="53"/>
    </row>
    <row r="4" spans="1:13" ht="15">
      <c r="A4" s="99"/>
      <c r="B4" s="2">
        <v>3</v>
      </c>
      <c r="C4" s="3" t="s">
        <v>8</v>
      </c>
      <c r="D4" s="64" t="s">
        <v>6</v>
      </c>
      <c r="E4" s="73">
        <v>25000</v>
      </c>
      <c r="F4" s="47"/>
      <c r="G4" s="44"/>
      <c r="H4" s="33">
        <f t="shared" si="0"/>
        <v>0</v>
      </c>
      <c r="I4" s="50"/>
      <c r="J4" s="44"/>
      <c r="K4" s="4">
        <f t="shared" si="1"/>
        <v>0</v>
      </c>
      <c r="L4" s="47"/>
      <c r="M4" s="53"/>
    </row>
    <row r="5" spans="1:13" ht="15">
      <c r="A5" s="99"/>
      <c r="B5" s="2">
        <v>4</v>
      </c>
      <c r="C5" s="3" t="s">
        <v>9</v>
      </c>
      <c r="D5" s="64" t="s">
        <v>6</v>
      </c>
      <c r="E5" s="73">
        <v>40</v>
      </c>
      <c r="F5" s="47"/>
      <c r="G5" s="44"/>
      <c r="H5" s="33">
        <f t="shared" si="0"/>
        <v>0</v>
      </c>
      <c r="I5" s="50"/>
      <c r="J5" s="44"/>
      <c r="K5" s="4">
        <f t="shared" si="1"/>
        <v>0</v>
      </c>
      <c r="L5" s="47"/>
      <c r="M5" s="53"/>
    </row>
    <row r="6" spans="1:13" ht="15">
      <c r="A6" s="99"/>
      <c r="B6" s="2" t="s">
        <v>91</v>
      </c>
      <c r="C6" s="3" t="s">
        <v>10</v>
      </c>
      <c r="D6" s="64" t="s">
        <v>6</v>
      </c>
      <c r="E6" s="73">
        <v>4000</v>
      </c>
      <c r="F6" s="47"/>
      <c r="G6" s="44"/>
      <c r="H6" s="33">
        <f t="shared" si="0"/>
        <v>0</v>
      </c>
      <c r="I6" s="50"/>
      <c r="J6" s="44"/>
      <c r="K6" s="4">
        <f t="shared" si="1"/>
        <v>0</v>
      </c>
      <c r="L6" s="47"/>
      <c r="M6" s="53"/>
    </row>
    <row r="7" spans="1:13" ht="15">
      <c r="A7" s="99"/>
      <c r="B7" s="2">
        <v>6</v>
      </c>
      <c r="C7" s="3" t="s">
        <v>11</v>
      </c>
      <c r="D7" s="64" t="s">
        <v>6</v>
      </c>
      <c r="E7" s="73">
        <v>700</v>
      </c>
      <c r="F7" s="47"/>
      <c r="G7" s="44"/>
      <c r="H7" s="33">
        <f t="shared" si="0"/>
        <v>0</v>
      </c>
      <c r="I7" s="50"/>
      <c r="J7" s="44"/>
      <c r="K7" s="4">
        <f t="shared" si="1"/>
        <v>0</v>
      </c>
      <c r="L7" s="47"/>
      <c r="M7" s="53"/>
    </row>
    <row r="8" spans="1:13" ht="25.5">
      <c r="A8" s="99"/>
      <c r="B8" s="2" t="s">
        <v>92</v>
      </c>
      <c r="C8" s="3" t="s">
        <v>93</v>
      </c>
      <c r="D8" s="64" t="s">
        <v>6</v>
      </c>
      <c r="E8" s="73">
        <v>1500</v>
      </c>
      <c r="F8" s="47"/>
      <c r="G8" s="44"/>
      <c r="H8" s="33">
        <f t="shared" si="0"/>
        <v>0</v>
      </c>
      <c r="I8" s="50"/>
      <c r="J8" s="44"/>
      <c r="K8" s="4">
        <f t="shared" si="1"/>
        <v>0</v>
      </c>
      <c r="L8" s="47"/>
      <c r="M8" s="53"/>
    </row>
    <row r="9" spans="1:13" ht="15">
      <c r="A9" s="99"/>
      <c r="B9" s="2">
        <v>8</v>
      </c>
      <c r="C9" s="3" t="s">
        <v>12</v>
      </c>
      <c r="D9" s="64" t="s">
        <v>6</v>
      </c>
      <c r="E9" s="73">
        <v>200</v>
      </c>
      <c r="F9" s="47"/>
      <c r="G9" s="44"/>
      <c r="H9" s="33">
        <f t="shared" si="0"/>
        <v>0</v>
      </c>
      <c r="I9" s="50"/>
      <c r="J9" s="44"/>
      <c r="K9" s="4">
        <f t="shared" si="1"/>
        <v>0</v>
      </c>
      <c r="L9" s="47"/>
      <c r="M9" s="53"/>
    </row>
    <row r="10" spans="1:13" ht="25.5">
      <c r="A10" s="99"/>
      <c r="B10" s="2">
        <v>9</v>
      </c>
      <c r="C10" s="3" t="s">
        <v>13</v>
      </c>
      <c r="D10" s="64" t="s">
        <v>6</v>
      </c>
      <c r="E10" s="73">
        <v>500</v>
      </c>
      <c r="F10" s="47"/>
      <c r="G10" s="44"/>
      <c r="H10" s="33">
        <f t="shared" si="0"/>
        <v>0</v>
      </c>
      <c r="I10" s="50"/>
      <c r="J10" s="44"/>
      <c r="K10" s="4">
        <f t="shared" si="1"/>
        <v>0</v>
      </c>
      <c r="L10" s="47"/>
      <c r="M10" s="53"/>
    </row>
    <row r="11" spans="1:13" ht="15">
      <c r="A11" s="99"/>
      <c r="B11" s="2">
        <v>10</v>
      </c>
      <c r="C11" s="3" t="s">
        <v>14</v>
      </c>
      <c r="D11" s="64" t="s">
        <v>6</v>
      </c>
      <c r="E11" s="73">
        <v>1200</v>
      </c>
      <c r="F11" s="47"/>
      <c r="G11" s="44"/>
      <c r="H11" s="33">
        <f t="shared" si="0"/>
        <v>0</v>
      </c>
      <c r="I11" s="50"/>
      <c r="J11" s="44"/>
      <c r="K11" s="4">
        <f t="shared" si="1"/>
        <v>0</v>
      </c>
      <c r="L11" s="47"/>
      <c r="M11" s="53"/>
    </row>
    <row r="12" spans="1:13" ht="15">
      <c r="A12" s="99"/>
      <c r="B12" s="2">
        <v>11</v>
      </c>
      <c r="C12" s="3" t="s">
        <v>15</v>
      </c>
      <c r="D12" s="64" t="s">
        <v>6</v>
      </c>
      <c r="E12" s="73">
        <v>50</v>
      </c>
      <c r="F12" s="47"/>
      <c r="G12" s="44"/>
      <c r="H12" s="33">
        <f t="shared" si="0"/>
        <v>0</v>
      </c>
      <c r="I12" s="50"/>
      <c r="J12" s="44"/>
      <c r="K12" s="4">
        <f t="shared" si="1"/>
        <v>0</v>
      </c>
      <c r="L12" s="47"/>
      <c r="M12" s="53"/>
    </row>
    <row r="13" spans="1:13" ht="15">
      <c r="A13" s="99"/>
      <c r="B13" s="2">
        <v>12</v>
      </c>
      <c r="C13" s="3" t="s">
        <v>16</v>
      </c>
      <c r="D13" s="64" t="s">
        <v>6</v>
      </c>
      <c r="E13" s="73">
        <v>500</v>
      </c>
      <c r="F13" s="47"/>
      <c r="G13" s="44"/>
      <c r="H13" s="33">
        <f t="shared" si="0"/>
        <v>0</v>
      </c>
      <c r="I13" s="50"/>
      <c r="J13" s="44"/>
      <c r="K13" s="4">
        <f t="shared" si="1"/>
        <v>0</v>
      </c>
      <c r="L13" s="47"/>
      <c r="M13" s="53"/>
    </row>
    <row r="14" spans="1:13" ht="25.5">
      <c r="A14" s="99"/>
      <c r="B14" s="2">
        <v>13</v>
      </c>
      <c r="C14" s="3" t="s">
        <v>94</v>
      </c>
      <c r="D14" s="64" t="s">
        <v>6</v>
      </c>
      <c r="E14" s="73">
        <v>1000</v>
      </c>
      <c r="F14" s="47"/>
      <c r="G14" s="44"/>
      <c r="H14" s="33">
        <f t="shared" si="0"/>
        <v>0</v>
      </c>
      <c r="I14" s="50"/>
      <c r="J14" s="44"/>
      <c r="K14" s="4">
        <f t="shared" si="1"/>
        <v>0</v>
      </c>
      <c r="L14" s="47"/>
      <c r="M14" s="53"/>
    </row>
    <row r="15" spans="1:13" ht="25.5">
      <c r="A15" s="99"/>
      <c r="B15" s="2">
        <v>14</v>
      </c>
      <c r="C15" s="3" t="s">
        <v>17</v>
      </c>
      <c r="D15" s="64" t="s">
        <v>6</v>
      </c>
      <c r="E15" s="73">
        <v>19000</v>
      </c>
      <c r="F15" s="47"/>
      <c r="G15" s="44"/>
      <c r="H15" s="33">
        <f t="shared" si="0"/>
        <v>0</v>
      </c>
      <c r="I15" s="50"/>
      <c r="J15" s="44"/>
      <c r="K15" s="4">
        <f t="shared" si="1"/>
        <v>0</v>
      </c>
      <c r="L15" s="47"/>
      <c r="M15" s="53"/>
    </row>
    <row r="16" spans="1:13" ht="25.5">
      <c r="A16" s="99"/>
      <c r="B16" s="2">
        <v>15</v>
      </c>
      <c r="C16" s="3" t="s">
        <v>18</v>
      </c>
      <c r="D16" s="64" t="s">
        <v>6</v>
      </c>
      <c r="E16" s="73">
        <v>7000</v>
      </c>
      <c r="F16" s="47"/>
      <c r="G16" s="44"/>
      <c r="H16" s="33">
        <f t="shared" si="0"/>
        <v>0</v>
      </c>
      <c r="I16" s="50"/>
      <c r="J16" s="44"/>
      <c r="K16" s="4">
        <f t="shared" si="1"/>
        <v>0</v>
      </c>
      <c r="L16" s="47"/>
      <c r="M16" s="53"/>
    </row>
    <row r="17" spans="1:13" ht="15">
      <c r="A17" s="99"/>
      <c r="B17" s="2">
        <v>16</v>
      </c>
      <c r="C17" s="3" t="s">
        <v>19</v>
      </c>
      <c r="D17" s="64" t="s">
        <v>6</v>
      </c>
      <c r="E17" s="73">
        <v>2000</v>
      </c>
      <c r="F17" s="47"/>
      <c r="G17" s="44"/>
      <c r="H17" s="33">
        <f t="shared" si="0"/>
        <v>0</v>
      </c>
      <c r="I17" s="50"/>
      <c r="J17" s="44"/>
      <c r="K17" s="4">
        <f t="shared" si="1"/>
        <v>0</v>
      </c>
      <c r="L17" s="47"/>
      <c r="M17" s="53"/>
    </row>
    <row r="18" spans="1:13" ht="15">
      <c r="A18" s="99"/>
      <c r="B18" s="2">
        <v>17</v>
      </c>
      <c r="C18" s="3" t="s">
        <v>20</v>
      </c>
      <c r="D18" s="64" t="s">
        <v>6</v>
      </c>
      <c r="E18" s="73">
        <v>5</v>
      </c>
      <c r="F18" s="47"/>
      <c r="G18" s="44"/>
      <c r="H18" s="33">
        <f t="shared" si="0"/>
        <v>0</v>
      </c>
      <c r="I18" s="50"/>
      <c r="J18" s="44"/>
      <c r="K18" s="4">
        <f t="shared" si="1"/>
        <v>0</v>
      </c>
      <c r="L18" s="47"/>
      <c r="M18" s="53"/>
    </row>
    <row r="19" spans="1:13" ht="15">
      <c r="A19" s="99"/>
      <c r="B19" s="2">
        <v>18</v>
      </c>
      <c r="C19" s="3" t="s">
        <v>21</v>
      </c>
      <c r="D19" s="64" t="s">
        <v>6</v>
      </c>
      <c r="E19" s="73">
        <v>800</v>
      </c>
      <c r="F19" s="47"/>
      <c r="G19" s="44"/>
      <c r="H19" s="33">
        <f t="shared" si="0"/>
        <v>0</v>
      </c>
      <c r="I19" s="50"/>
      <c r="J19" s="44"/>
      <c r="K19" s="4">
        <f t="shared" si="1"/>
        <v>0</v>
      </c>
      <c r="L19" s="47"/>
      <c r="M19" s="53"/>
    </row>
    <row r="20" spans="1:13" ht="15">
      <c r="A20" s="99"/>
      <c r="B20" s="2">
        <v>19</v>
      </c>
      <c r="C20" s="3" t="s">
        <v>22</v>
      </c>
      <c r="D20" s="64" t="s">
        <v>6</v>
      </c>
      <c r="E20" s="73">
        <v>1</v>
      </c>
      <c r="F20" s="47"/>
      <c r="G20" s="44"/>
      <c r="H20" s="33">
        <f t="shared" si="0"/>
        <v>0</v>
      </c>
      <c r="I20" s="50"/>
      <c r="J20" s="44"/>
      <c r="K20" s="4">
        <f t="shared" si="1"/>
        <v>0</v>
      </c>
      <c r="L20" s="47"/>
      <c r="M20" s="53"/>
    </row>
    <row r="21" spans="1:13" ht="15">
      <c r="A21" s="99"/>
      <c r="B21" s="2">
        <v>20</v>
      </c>
      <c r="C21" s="3" t="s">
        <v>23</v>
      </c>
      <c r="D21" s="64" t="s">
        <v>6</v>
      </c>
      <c r="E21" s="73">
        <v>400</v>
      </c>
      <c r="F21" s="47"/>
      <c r="G21" s="44"/>
      <c r="H21" s="33">
        <f t="shared" si="0"/>
        <v>0</v>
      </c>
      <c r="I21" s="50"/>
      <c r="J21" s="44"/>
      <c r="K21" s="4">
        <f t="shared" si="1"/>
        <v>0</v>
      </c>
      <c r="L21" s="47"/>
      <c r="M21" s="53"/>
    </row>
    <row r="22" spans="1:13" ht="15">
      <c r="A22" s="99"/>
      <c r="B22" s="2" t="s">
        <v>95</v>
      </c>
      <c r="C22" s="3" t="s">
        <v>24</v>
      </c>
      <c r="D22" s="64" t="s">
        <v>6</v>
      </c>
      <c r="E22" s="73">
        <v>16000</v>
      </c>
      <c r="F22" s="47"/>
      <c r="G22" s="44"/>
      <c r="H22" s="33">
        <f t="shared" si="0"/>
        <v>0</v>
      </c>
      <c r="I22" s="50"/>
      <c r="J22" s="44"/>
      <c r="K22" s="4">
        <f t="shared" si="1"/>
        <v>0</v>
      </c>
      <c r="L22" s="47"/>
      <c r="M22" s="53"/>
    </row>
    <row r="23" spans="1:13" ht="15">
      <c r="A23" s="99"/>
      <c r="B23" s="2">
        <v>22</v>
      </c>
      <c r="C23" s="3" t="s">
        <v>25</v>
      </c>
      <c r="D23" s="64" t="s">
        <v>6</v>
      </c>
      <c r="E23" s="73">
        <v>100</v>
      </c>
      <c r="F23" s="47"/>
      <c r="G23" s="44"/>
      <c r="H23" s="33">
        <f t="shared" si="0"/>
        <v>0</v>
      </c>
      <c r="I23" s="50"/>
      <c r="J23" s="44"/>
      <c r="K23" s="4">
        <f t="shared" si="1"/>
        <v>0</v>
      </c>
      <c r="L23" s="47"/>
      <c r="M23" s="53"/>
    </row>
    <row r="24" spans="1:13" ht="15">
      <c r="A24" s="99"/>
      <c r="B24" s="2">
        <v>23</v>
      </c>
      <c r="C24" s="3" t="s">
        <v>26</v>
      </c>
      <c r="D24" s="64" t="s">
        <v>6</v>
      </c>
      <c r="E24" s="73">
        <v>200</v>
      </c>
      <c r="F24" s="47"/>
      <c r="G24" s="44"/>
      <c r="H24" s="33">
        <f t="shared" si="0"/>
        <v>0</v>
      </c>
      <c r="I24" s="50"/>
      <c r="J24" s="44"/>
      <c r="K24" s="4">
        <f t="shared" si="1"/>
        <v>0</v>
      </c>
      <c r="L24" s="47"/>
      <c r="M24" s="53"/>
    </row>
    <row r="25" spans="1:13" ht="15">
      <c r="A25" s="99"/>
      <c r="B25" s="40">
        <v>24</v>
      </c>
      <c r="C25" s="39" t="s">
        <v>27</v>
      </c>
      <c r="D25" s="67" t="s">
        <v>6</v>
      </c>
      <c r="E25" s="74">
        <v>384</v>
      </c>
      <c r="F25" s="48"/>
      <c r="G25" s="45"/>
      <c r="H25" s="42">
        <f t="shared" si="0"/>
        <v>0</v>
      </c>
      <c r="I25" s="51"/>
      <c r="J25" s="45"/>
      <c r="K25" s="41">
        <f t="shared" si="1"/>
        <v>0</v>
      </c>
      <c r="L25" s="48"/>
      <c r="M25" s="54"/>
    </row>
    <row r="26" spans="1:13" ht="15">
      <c r="A26" s="100" t="s">
        <v>29</v>
      </c>
      <c r="B26" s="63">
        <v>1</v>
      </c>
      <c r="C26" s="62" t="s">
        <v>28</v>
      </c>
      <c r="D26" s="65" t="s">
        <v>6</v>
      </c>
      <c r="E26" s="75">
        <v>24</v>
      </c>
      <c r="F26" s="68"/>
      <c r="G26" s="69"/>
      <c r="H26" s="70">
        <f t="shared" si="0"/>
        <v>0</v>
      </c>
      <c r="I26" s="71"/>
      <c r="J26" s="69"/>
      <c r="K26" s="72">
        <f t="shared" si="1"/>
        <v>0</v>
      </c>
      <c r="L26" s="68"/>
      <c r="M26" s="69"/>
    </row>
    <row r="27" spans="1:13" ht="15">
      <c r="A27" s="100"/>
      <c r="B27" s="66">
        <v>2</v>
      </c>
      <c r="C27" s="62" t="s">
        <v>30</v>
      </c>
      <c r="D27" s="66" t="s">
        <v>31</v>
      </c>
      <c r="E27" s="76">
        <v>300</v>
      </c>
      <c r="F27" s="68"/>
      <c r="G27" s="69"/>
      <c r="H27" s="70">
        <f t="shared" si="0"/>
        <v>0</v>
      </c>
      <c r="I27" s="71"/>
      <c r="J27" s="69"/>
      <c r="K27" s="72">
        <f t="shared" si="1"/>
        <v>0</v>
      </c>
      <c r="L27" s="68"/>
      <c r="M27" s="69"/>
    </row>
    <row r="28" spans="1:13" ht="15">
      <c r="A28" s="100"/>
      <c r="B28" s="66">
        <v>3</v>
      </c>
      <c r="C28" s="62" t="s">
        <v>32</v>
      </c>
      <c r="D28" s="66" t="s">
        <v>31</v>
      </c>
      <c r="E28" s="76">
        <v>300</v>
      </c>
      <c r="F28" s="68"/>
      <c r="G28" s="69"/>
      <c r="H28" s="70">
        <f t="shared" si="0"/>
        <v>0</v>
      </c>
      <c r="I28" s="71"/>
      <c r="J28" s="69"/>
      <c r="K28" s="72">
        <f t="shared" si="1"/>
        <v>0</v>
      </c>
      <c r="L28" s="68"/>
      <c r="M28" s="69"/>
    </row>
    <row r="29" spans="1:13" ht="15">
      <c r="A29" s="100"/>
      <c r="B29" s="66">
        <v>4</v>
      </c>
      <c r="C29" s="62" t="s">
        <v>33</v>
      </c>
      <c r="D29" s="66" t="s">
        <v>31</v>
      </c>
      <c r="E29" s="76">
        <v>200</v>
      </c>
      <c r="F29" s="68"/>
      <c r="G29" s="69"/>
      <c r="H29" s="70">
        <f t="shared" si="0"/>
        <v>0</v>
      </c>
      <c r="I29" s="71"/>
      <c r="J29" s="69"/>
      <c r="K29" s="72">
        <f t="shared" si="1"/>
        <v>0</v>
      </c>
      <c r="L29" s="68"/>
      <c r="M29" s="69"/>
    </row>
    <row r="30" spans="1:13" ht="15">
      <c r="A30" s="100"/>
      <c r="B30" s="66">
        <v>5</v>
      </c>
      <c r="C30" s="62" t="s">
        <v>34</v>
      </c>
      <c r="D30" s="66" t="s">
        <v>6</v>
      </c>
      <c r="E30" s="76">
        <v>1000</v>
      </c>
      <c r="F30" s="68"/>
      <c r="G30" s="69"/>
      <c r="H30" s="70">
        <f t="shared" si="0"/>
        <v>0</v>
      </c>
      <c r="I30" s="71"/>
      <c r="J30" s="69"/>
      <c r="K30" s="72">
        <f t="shared" si="1"/>
        <v>0</v>
      </c>
      <c r="L30" s="68"/>
      <c r="M30" s="69"/>
    </row>
    <row r="31" spans="1:13" ht="15">
      <c r="A31" s="100"/>
      <c r="B31" s="63">
        <v>6</v>
      </c>
      <c r="C31" s="62" t="s">
        <v>35</v>
      </c>
      <c r="D31" s="66" t="s">
        <v>6</v>
      </c>
      <c r="E31" s="76">
        <v>21000</v>
      </c>
      <c r="F31" s="68"/>
      <c r="G31" s="69"/>
      <c r="H31" s="70">
        <f t="shared" si="0"/>
        <v>0</v>
      </c>
      <c r="I31" s="71"/>
      <c r="J31" s="69"/>
      <c r="K31" s="72">
        <f t="shared" si="1"/>
        <v>0</v>
      </c>
      <c r="L31" s="68"/>
      <c r="M31" s="69"/>
    </row>
    <row r="32" spans="1:13" ht="25.5">
      <c r="A32" s="100"/>
      <c r="B32" s="66">
        <v>7</v>
      </c>
      <c r="C32" s="62" t="s">
        <v>36</v>
      </c>
      <c r="D32" s="66" t="s">
        <v>6</v>
      </c>
      <c r="E32" s="76">
        <v>500</v>
      </c>
      <c r="F32" s="68"/>
      <c r="G32" s="69"/>
      <c r="H32" s="70">
        <f t="shared" si="0"/>
        <v>0</v>
      </c>
      <c r="I32" s="71"/>
      <c r="J32" s="69"/>
      <c r="K32" s="72">
        <f t="shared" si="1"/>
        <v>0</v>
      </c>
      <c r="L32" s="68"/>
      <c r="M32" s="69"/>
    </row>
    <row r="33" spans="1:13" ht="15">
      <c r="A33" s="100"/>
      <c r="B33" s="66">
        <v>8</v>
      </c>
      <c r="C33" s="62" t="s">
        <v>37</v>
      </c>
      <c r="D33" s="66" t="s">
        <v>6</v>
      </c>
      <c r="E33" s="76">
        <v>20000</v>
      </c>
      <c r="F33" s="68"/>
      <c r="G33" s="69"/>
      <c r="H33" s="70">
        <f t="shared" si="0"/>
        <v>0</v>
      </c>
      <c r="I33" s="71"/>
      <c r="J33" s="69"/>
      <c r="K33" s="72">
        <f t="shared" si="1"/>
        <v>0</v>
      </c>
      <c r="L33" s="68"/>
      <c r="M33" s="69"/>
    </row>
    <row r="34" spans="1:13" ht="15">
      <c r="A34" s="100"/>
      <c r="B34" s="66">
        <v>9</v>
      </c>
      <c r="C34" s="62" t="s">
        <v>38</v>
      </c>
      <c r="D34" s="66" t="s">
        <v>6</v>
      </c>
      <c r="E34" s="76">
        <v>3000</v>
      </c>
      <c r="F34" s="68"/>
      <c r="G34" s="69"/>
      <c r="H34" s="70">
        <f aca="true" t="shared" si="2" ref="H34:H65">SUM(E34*G34)</f>
        <v>0</v>
      </c>
      <c r="I34" s="71"/>
      <c r="J34" s="69"/>
      <c r="K34" s="72">
        <f t="shared" si="1"/>
        <v>0</v>
      </c>
      <c r="L34" s="68"/>
      <c r="M34" s="69"/>
    </row>
    <row r="35" spans="1:13" ht="15">
      <c r="A35" s="100"/>
      <c r="B35" s="66">
        <v>10</v>
      </c>
      <c r="C35" s="62" t="s">
        <v>39</v>
      </c>
      <c r="D35" s="66" t="s">
        <v>6</v>
      </c>
      <c r="E35" s="76">
        <v>3</v>
      </c>
      <c r="F35" s="68"/>
      <c r="G35" s="69"/>
      <c r="H35" s="70">
        <f t="shared" si="2"/>
        <v>0</v>
      </c>
      <c r="I35" s="71"/>
      <c r="J35" s="69"/>
      <c r="K35" s="72">
        <f t="shared" si="1"/>
        <v>0</v>
      </c>
      <c r="L35" s="68"/>
      <c r="M35" s="69"/>
    </row>
    <row r="36" spans="1:13" ht="15">
      <c r="A36" s="100"/>
      <c r="B36" s="63">
        <v>11</v>
      </c>
      <c r="C36" s="62" t="s">
        <v>40</v>
      </c>
      <c r="D36" s="66" t="s">
        <v>31</v>
      </c>
      <c r="E36" s="76">
        <v>300</v>
      </c>
      <c r="F36" s="68"/>
      <c r="G36" s="69"/>
      <c r="H36" s="70">
        <f t="shared" si="2"/>
        <v>0</v>
      </c>
      <c r="I36" s="71"/>
      <c r="J36" s="69"/>
      <c r="K36" s="72">
        <f t="shared" si="1"/>
        <v>0</v>
      </c>
      <c r="L36" s="68"/>
      <c r="M36" s="69"/>
    </row>
    <row r="37" spans="1:13" ht="15">
      <c r="A37" s="100"/>
      <c r="B37" s="66">
        <v>12</v>
      </c>
      <c r="C37" s="62" t="s">
        <v>41</v>
      </c>
      <c r="D37" s="66" t="s">
        <v>31</v>
      </c>
      <c r="E37" s="76">
        <v>400</v>
      </c>
      <c r="F37" s="68"/>
      <c r="G37" s="69"/>
      <c r="H37" s="70">
        <f t="shared" si="2"/>
        <v>0</v>
      </c>
      <c r="I37" s="71"/>
      <c r="J37" s="69"/>
      <c r="K37" s="72">
        <f t="shared" si="1"/>
        <v>0</v>
      </c>
      <c r="L37" s="68"/>
      <c r="M37" s="69"/>
    </row>
    <row r="38" spans="1:13" ht="15">
      <c r="A38" s="100"/>
      <c r="B38" s="66">
        <v>13</v>
      </c>
      <c r="C38" s="62" t="s">
        <v>42</v>
      </c>
      <c r="D38" s="66" t="s">
        <v>6</v>
      </c>
      <c r="E38" s="76">
        <v>5</v>
      </c>
      <c r="F38" s="68"/>
      <c r="G38" s="69"/>
      <c r="H38" s="70">
        <f t="shared" si="2"/>
        <v>0</v>
      </c>
      <c r="I38" s="71"/>
      <c r="J38" s="69"/>
      <c r="K38" s="72">
        <f t="shared" si="1"/>
        <v>0</v>
      </c>
      <c r="L38" s="68"/>
      <c r="M38" s="69"/>
    </row>
    <row r="39" spans="1:13" ht="15">
      <c r="A39" s="100"/>
      <c r="B39" s="66">
        <v>14</v>
      </c>
      <c r="C39" s="62" t="s">
        <v>43</v>
      </c>
      <c r="D39" s="66" t="s">
        <v>6</v>
      </c>
      <c r="E39" s="76">
        <v>5</v>
      </c>
      <c r="F39" s="68"/>
      <c r="G39" s="69"/>
      <c r="H39" s="70">
        <f t="shared" si="2"/>
        <v>0</v>
      </c>
      <c r="I39" s="71"/>
      <c r="J39" s="69"/>
      <c r="K39" s="72">
        <f t="shared" si="1"/>
        <v>0</v>
      </c>
      <c r="L39" s="68"/>
      <c r="M39" s="69"/>
    </row>
    <row r="40" spans="1:13" ht="15">
      <c r="A40" s="100"/>
      <c r="B40" s="66">
        <v>15</v>
      </c>
      <c r="C40" s="62" t="s">
        <v>44</v>
      </c>
      <c r="D40" s="66" t="s">
        <v>6</v>
      </c>
      <c r="E40" s="76">
        <v>3000</v>
      </c>
      <c r="F40" s="68"/>
      <c r="G40" s="69"/>
      <c r="H40" s="70">
        <f t="shared" si="2"/>
        <v>0</v>
      </c>
      <c r="I40" s="71"/>
      <c r="J40" s="69"/>
      <c r="K40" s="72">
        <f t="shared" si="1"/>
        <v>0</v>
      </c>
      <c r="L40" s="68"/>
      <c r="M40" s="69"/>
    </row>
    <row r="41" spans="1:13" ht="15">
      <c r="A41" s="100"/>
      <c r="B41" s="63">
        <v>16</v>
      </c>
      <c r="C41" s="62" t="s">
        <v>45</v>
      </c>
      <c r="D41" s="66" t="s">
        <v>6</v>
      </c>
      <c r="E41" s="76">
        <v>5000</v>
      </c>
      <c r="F41" s="68"/>
      <c r="G41" s="69"/>
      <c r="H41" s="70">
        <f t="shared" si="2"/>
        <v>0</v>
      </c>
      <c r="I41" s="71"/>
      <c r="J41" s="69"/>
      <c r="K41" s="72">
        <f t="shared" si="1"/>
        <v>0</v>
      </c>
      <c r="L41" s="68"/>
      <c r="M41" s="69"/>
    </row>
    <row r="42" spans="1:13" ht="15">
      <c r="A42" s="101" t="s">
        <v>96</v>
      </c>
      <c r="B42" s="77">
        <v>1</v>
      </c>
      <c r="C42" s="3" t="s">
        <v>46</v>
      </c>
      <c r="D42" s="77" t="s">
        <v>31</v>
      </c>
      <c r="E42" s="78">
        <f>8*2.5</f>
        <v>20</v>
      </c>
      <c r="F42" s="47"/>
      <c r="G42" s="44"/>
      <c r="H42" s="33">
        <f t="shared" si="2"/>
        <v>0</v>
      </c>
      <c r="I42" s="50"/>
      <c r="J42" s="44"/>
      <c r="K42" s="4">
        <f t="shared" si="1"/>
        <v>0</v>
      </c>
      <c r="L42" s="47"/>
      <c r="M42" s="44"/>
    </row>
    <row r="43" spans="1:13" ht="15">
      <c r="A43" s="101"/>
      <c r="B43" s="77">
        <v>2</v>
      </c>
      <c r="C43" s="3" t="s">
        <v>47</v>
      </c>
      <c r="D43" s="77" t="s">
        <v>31</v>
      </c>
      <c r="E43" s="78">
        <v>2.5</v>
      </c>
      <c r="F43" s="47"/>
      <c r="G43" s="44"/>
      <c r="H43" s="33">
        <f t="shared" si="2"/>
        <v>0</v>
      </c>
      <c r="I43" s="50"/>
      <c r="J43" s="44"/>
      <c r="K43" s="4">
        <f t="shared" si="1"/>
        <v>0</v>
      </c>
      <c r="L43" s="47"/>
      <c r="M43" s="44"/>
    </row>
    <row r="44" spans="1:13" ht="15">
      <c r="A44" s="101"/>
      <c r="B44" s="77">
        <v>3</v>
      </c>
      <c r="C44" s="3" t="s">
        <v>48</v>
      </c>
      <c r="D44" s="77" t="s">
        <v>31</v>
      </c>
      <c r="E44" s="78">
        <v>2.5</v>
      </c>
      <c r="F44" s="47"/>
      <c r="G44" s="44"/>
      <c r="H44" s="33">
        <f t="shared" si="2"/>
        <v>0</v>
      </c>
      <c r="I44" s="50"/>
      <c r="J44" s="44"/>
      <c r="K44" s="4">
        <f t="shared" si="1"/>
        <v>0</v>
      </c>
      <c r="L44" s="47"/>
      <c r="M44" s="44"/>
    </row>
    <row r="45" spans="1:13" ht="15">
      <c r="A45" s="101"/>
      <c r="B45" s="77">
        <v>4</v>
      </c>
      <c r="C45" s="3" t="s">
        <v>49</v>
      </c>
      <c r="D45" s="77" t="s">
        <v>50</v>
      </c>
      <c r="E45" s="78">
        <v>22</v>
      </c>
      <c r="F45" s="47"/>
      <c r="G45" s="44"/>
      <c r="H45" s="33">
        <f t="shared" si="2"/>
        <v>0</v>
      </c>
      <c r="I45" s="50"/>
      <c r="J45" s="44"/>
      <c r="K45" s="4">
        <f t="shared" si="1"/>
        <v>0</v>
      </c>
      <c r="L45" s="47"/>
      <c r="M45" s="44"/>
    </row>
    <row r="46" spans="1:13" ht="15">
      <c r="A46" s="101"/>
      <c r="B46" s="77">
        <v>5</v>
      </c>
      <c r="C46" s="3" t="s">
        <v>51</v>
      </c>
      <c r="D46" s="77" t="s">
        <v>50</v>
      </c>
      <c r="E46" s="78">
        <v>10</v>
      </c>
      <c r="F46" s="47"/>
      <c r="G46" s="44"/>
      <c r="H46" s="33">
        <f t="shared" si="2"/>
        <v>0</v>
      </c>
      <c r="I46" s="50"/>
      <c r="J46" s="44"/>
      <c r="K46" s="4">
        <f t="shared" si="1"/>
        <v>0</v>
      </c>
      <c r="L46" s="47"/>
      <c r="M46" s="44"/>
    </row>
    <row r="47" spans="1:13" ht="15">
      <c r="A47" s="101"/>
      <c r="B47" s="77">
        <v>6</v>
      </c>
      <c r="C47" s="3" t="s">
        <v>52</v>
      </c>
      <c r="D47" s="77" t="s">
        <v>50</v>
      </c>
      <c r="E47" s="78">
        <v>0.5</v>
      </c>
      <c r="F47" s="47"/>
      <c r="G47" s="44"/>
      <c r="H47" s="33">
        <f t="shared" si="2"/>
        <v>0</v>
      </c>
      <c r="I47" s="50"/>
      <c r="J47" s="44"/>
      <c r="K47" s="4">
        <f t="shared" si="1"/>
        <v>0</v>
      </c>
      <c r="L47" s="47"/>
      <c r="M47" s="44"/>
    </row>
    <row r="48" spans="1:13" ht="15">
      <c r="A48" s="101"/>
      <c r="B48" s="77">
        <v>7</v>
      </c>
      <c r="C48" s="3" t="s">
        <v>53</v>
      </c>
      <c r="D48" s="77" t="s">
        <v>6</v>
      </c>
      <c r="E48" s="78">
        <v>1</v>
      </c>
      <c r="F48" s="47"/>
      <c r="G48" s="44"/>
      <c r="H48" s="33">
        <f t="shared" si="2"/>
        <v>0</v>
      </c>
      <c r="I48" s="50"/>
      <c r="J48" s="44"/>
      <c r="K48" s="4">
        <f t="shared" si="1"/>
        <v>0</v>
      </c>
      <c r="L48" s="47"/>
      <c r="M48" s="44"/>
    </row>
    <row r="49" spans="1:13" ht="15">
      <c r="A49" s="101"/>
      <c r="B49" s="77">
        <v>8</v>
      </c>
      <c r="C49" s="3" t="s">
        <v>54</v>
      </c>
      <c r="D49" s="77" t="s">
        <v>31</v>
      </c>
      <c r="E49" s="78">
        <v>6</v>
      </c>
      <c r="F49" s="47"/>
      <c r="G49" s="44"/>
      <c r="H49" s="33">
        <f t="shared" si="2"/>
        <v>0</v>
      </c>
      <c r="I49" s="50"/>
      <c r="J49" s="44"/>
      <c r="K49" s="4">
        <f t="shared" si="1"/>
        <v>0</v>
      </c>
      <c r="L49" s="47"/>
      <c r="M49" s="44"/>
    </row>
    <row r="50" spans="1:13" ht="15">
      <c r="A50" s="101"/>
      <c r="B50" s="77">
        <v>9</v>
      </c>
      <c r="C50" s="3" t="s">
        <v>55</v>
      </c>
      <c r="D50" s="77" t="s">
        <v>50</v>
      </c>
      <c r="E50" s="78">
        <f>18*20</f>
        <v>360</v>
      </c>
      <c r="F50" s="47"/>
      <c r="G50" s="44"/>
      <c r="H50" s="33">
        <f t="shared" si="2"/>
        <v>0</v>
      </c>
      <c r="I50" s="50"/>
      <c r="J50" s="44"/>
      <c r="K50" s="4">
        <f t="shared" si="1"/>
        <v>0</v>
      </c>
      <c r="L50" s="47"/>
      <c r="M50" s="44"/>
    </row>
    <row r="52" spans="2:9" ht="15.75">
      <c r="B52" s="103" t="s">
        <v>98</v>
      </c>
      <c r="C52" s="103"/>
      <c r="D52" s="103"/>
      <c r="E52" s="103"/>
      <c r="F52" s="103"/>
      <c r="G52" s="103"/>
      <c r="H52" s="103"/>
      <c r="I52" s="103"/>
    </row>
    <row r="54" spans="2:10" ht="15">
      <c r="B54" s="34" t="s">
        <v>0</v>
      </c>
      <c r="C54" s="34"/>
      <c r="D54" s="34"/>
      <c r="E54" s="34"/>
      <c r="F54" s="35"/>
      <c r="G54" s="35"/>
      <c r="H54" s="35"/>
      <c r="I54" s="35"/>
      <c r="J54" s="36"/>
    </row>
    <row r="55" spans="2:10" ht="15">
      <c r="B55" s="106" t="s">
        <v>89</v>
      </c>
      <c r="C55" s="106"/>
      <c r="D55" s="106"/>
      <c r="E55" s="106"/>
      <c r="F55" s="106"/>
      <c r="G55" s="106"/>
      <c r="H55" s="106"/>
      <c r="I55" s="106"/>
      <c r="J55" s="36"/>
    </row>
    <row r="56" spans="2:10" ht="84.75" customHeight="1">
      <c r="B56" s="106"/>
      <c r="C56" s="106"/>
      <c r="D56" s="106"/>
      <c r="E56" s="106"/>
      <c r="F56" s="106"/>
      <c r="G56" s="106"/>
      <c r="H56" s="106"/>
      <c r="I56" s="106"/>
      <c r="J56" s="36"/>
    </row>
    <row r="57" spans="2:10" ht="15">
      <c r="B57" s="36"/>
      <c r="C57" s="36"/>
      <c r="D57" s="36"/>
      <c r="E57" s="36"/>
      <c r="F57" s="36"/>
      <c r="G57" s="36"/>
      <c r="H57" s="36"/>
      <c r="I57" s="36"/>
      <c r="J57" s="36"/>
    </row>
    <row r="58" spans="2:10" ht="15">
      <c r="B58" s="104" t="s">
        <v>29</v>
      </c>
      <c r="C58" s="104"/>
      <c r="D58" s="104"/>
      <c r="E58" s="104"/>
      <c r="F58" s="104"/>
      <c r="G58" s="104"/>
      <c r="H58" s="35"/>
      <c r="I58" s="35"/>
      <c r="J58" s="36"/>
    </row>
    <row r="59" spans="2:10" ht="15">
      <c r="B59" s="105" t="s">
        <v>88</v>
      </c>
      <c r="C59" s="105"/>
      <c r="D59" s="105"/>
      <c r="E59" s="105"/>
      <c r="F59" s="105"/>
      <c r="G59" s="105"/>
      <c r="H59" s="105"/>
      <c r="I59" s="105"/>
      <c r="J59" s="36"/>
    </row>
    <row r="60" spans="2:10" ht="15">
      <c r="B60" s="105"/>
      <c r="C60" s="105"/>
      <c r="D60" s="105"/>
      <c r="E60" s="105"/>
      <c r="F60" s="105"/>
      <c r="G60" s="105"/>
      <c r="H60" s="105"/>
      <c r="I60" s="105"/>
      <c r="J60" s="36"/>
    </row>
    <row r="61" spans="2:10" ht="15">
      <c r="B61" s="36"/>
      <c r="C61" s="36"/>
      <c r="D61" s="36"/>
      <c r="E61" s="36"/>
      <c r="F61" s="36"/>
      <c r="G61" s="36"/>
      <c r="H61" s="36"/>
      <c r="I61" s="36"/>
      <c r="J61" s="36"/>
    </row>
    <row r="62" spans="2:10" ht="15">
      <c r="B62" s="36"/>
      <c r="C62" s="36"/>
      <c r="D62" s="36"/>
      <c r="E62" s="36"/>
      <c r="F62" s="36"/>
      <c r="G62" s="36"/>
      <c r="H62" s="36"/>
      <c r="I62" s="36"/>
      <c r="J62" s="36"/>
    </row>
    <row r="63" spans="2:10" ht="15">
      <c r="B63" s="37" t="s">
        <v>96</v>
      </c>
      <c r="C63" s="35"/>
      <c r="D63" s="35"/>
      <c r="E63" s="35"/>
      <c r="F63" s="35"/>
      <c r="G63" s="35"/>
      <c r="H63" s="35"/>
      <c r="I63" s="35"/>
      <c r="J63" s="36"/>
    </row>
    <row r="64" spans="2:10" ht="15">
      <c r="B64" s="38" t="s">
        <v>56</v>
      </c>
      <c r="C64" s="38"/>
      <c r="D64" s="38"/>
      <c r="E64" s="38"/>
      <c r="F64" s="38"/>
      <c r="G64" s="38"/>
      <c r="H64" s="38"/>
      <c r="I64" s="38"/>
      <c r="J64" s="38"/>
    </row>
    <row r="65" spans="2:10" ht="15">
      <c r="B65" s="38" t="s">
        <v>57</v>
      </c>
      <c r="C65" s="38"/>
      <c r="D65" s="38"/>
      <c r="E65" s="38"/>
      <c r="F65" s="38"/>
      <c r="G65" s="38"/>
      <c r="H65" s="38"/>
      <c r="I65" s="38"/>
      <c r="J65" s="38"/>
    </row>
    <row r="66" spans="2:10" ht="15">
      <c r="B66" s="102" t="s">
        <v>90</v>
      </c>
      <c r="C66" s="102"/>
      <c r="D66" s="102"/>
      <c r="E66" s="102"/>
      <c r="F66" s="102"/>
      <c r="G66" s="102"/>
      <c r="H66" s="102"/>
      <c r="I66" s="102"/>
      <c r="J66" s="102"/>
    </row>
    <row r="67" spans="2:10" ht="79.5" customHeight="1">
      <c r="B67" s="102"/>
      <c r="C67" s="102"/>
      <c r="D67" s="102"/>
      <c r="E67" s="102"/>
      <c r="F67" s="102"/>
      <c r="G67" s="102"/>
      <c r="H67" s="102"/>
      <c r="I67" s="102"/>
      <c r="J67" s="102"/>
    </row>
    <row r="68" spans="2:10" ht="32.25" customHeight="1">
      <c r="B68" s="102" t="s">
        <v>58</v>
      </c>
      <c r="C68" s="102"/>
      <c r="D68" s="102"/>
      <c r="E68" s="102"/>
      <c r="F68" s="102"/>
      <c r="G68" s="102"/>
      <c r="H68" s="102"/>
      <c r="I68" s="102"/>
      <c r="J68" s="102"/>
    </row>
    <row r="70" spans="1:11" ht="15.75">
      <c r="A70" s="20" t="s">
        <v>76</v>
      </c>
      <c r="B70" s="107"/>
      <c r="C70" s="107"/>
      <c r="E70" s="12"/>
      <c r="F70" s="23"/>
      <c r="G70" s="22" t="s">
        <v>77</v>
      </c>
      <c r="K70" s="24" t="s">
        <v>78</v>
      </c>
    </row>
    <row r="71" spans="2:11" ht="15.75">
      <c r="B71" s="20"/>
      <c r="C71" s="25"/>
      <c r="D71" s="23"/>
      <c r="E71" s="23"/>
      <c r="F71" s="23"/>
      <c r="G71" s="22"/>
      <c r="K71" s="26"/>
    </row>
  </sheetData>
  <sheetProtection password="8999" sheet="1"/>
  <mergeCells count="10">
    <mergeCell ref="B70:C70"/>
    <mergeCell ref="A2:A25"/>
    <mergeCell ref="A26:A41"/>
    <mergeCell ref="A42:A50"/>
    <mergeCell ref="B66:J67"/>
    <mergeCell ref="B68:J68"/>
    <mergeCell ref="B52:I52"/>
    <mergeCell ref="B58:G58"/>
    <mergeCell ref="B59:I60"/>
    <mergeCell ref="B55:I56"/>
  </mergeCells>
  <printOptions/>
  <pageMargins left="0.25" right="0.25" top="0.62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dzindjija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</dc:creator>
  <cp:keywords/>
  <dc:description/>
  <cp:lastModifiedBy>Andjelka</cp:lastModifiedBy>
  <cp:lastPrinted>2015-04-06T11:41:11Z</cp:lastPrinted>
  <dcterms:created xsi:type="dcterms:W3CDTF">2014-03-07T09:06:49Z</dcterms:created>
  <dcterms:modified xsi:type="dcterms:W3CDTF">2015-04-06T11:42:03Z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