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1"/>
  </bookViews>
  <sheets>
    <sheet name="Zbirna ponuda" sheetId="1" r:id="rId1"/>
    <sheet name="Specifikacija SM" sheetId="2" r:id="rId2"/>
    <sheet name="Sheet1" sheetId="3" r:id="rId3"/>
  </sheets>
  <definedNames>
    <definedName name="_xlnm._FilterDatabase" localSheetId="1" hidden="1">'Specifikacija SM'!$A$1:$K$114</definedName>
  </definedNames>
  <calcPr fullCalcOnLoad="1"/>
</workbook>
</file>

<file path=xl/sharedStrings.xml><?xml version="1.0" encoding="utf-8"?>
<sst xmlns="http://schemas.openxmlformats.org/spreadsheetml/2006/main" count="278" uniqueCount="172">
  <si>
    <t>Grupa</t>
  </si>
  <si>
    <t>Naziv</t>
  </si>
  <si>
    <t>JM</t>
  </si>
  <si>
    <t>Količina</t>
  </si>
  <si>
    <t>Cena Sa PDV-om</t>
  </si>
  <si>
    <t>Vrednost bez PDV-a</t>
  </si>
  <si>
    <t>Vrednost sa PDV-om</t>
  </si>
  <si>
    <t>ALKOHOL MEDICINSKI 96% 1L</t>
  </si>
  <si>
    <t>LIT</t>
  </si>
  <si>
    <t>ASEPSOL-ANTI SEPSOL 5% 1L</t>
  </si>
  <si>
    <t>Kom</t>
  </si>
  <si>
    <t>ATRAUMAT. IGLE SILK-POLIVINIL I SL.(NEABSORBNE) 1</t>
  </si>
  <si>
    <t>Pak</t>
  </si>
  <si>
    <t>ATRAUMAT. IGLE SILK-POLIVINIL I SL.(NEABSORBNE) 2</t>
  </si>
  <si>
    <t>ATRAUMAT. IGLE SILK-POLIVINIL I SL.(NEABSORBNE) 3</t>
  </si>
  <si>
    <t>ATRAUMAT. IGLE SILK-POLIVINIL I SL.(NEABSORBNE) 4</t>
  </si>
  <si>
    <t>ATRAUMAT. IGLE SILK-POLIVINIL I SL.(NEABSORBNE) 5</t>
  </si>
  <si>
    <t>ATRAUMAT.IGLE APSORBILNE KETGUT I SL 2.0</t>
  </si>
  <si>
    <t>ATRAUMAT.IGLE APSORBILNE KETGUT I SL 3.0</t>
  </si>
  <si>
    <t>ATRAUMAT.IGLE APSORBILNE KETGUT I SL 4.0</t>
  </si>
  <si>
    <t>BENZIN MEDECINSKI 1l</t>
  </si>
  <si>
    <t>lit</t>
  </si>
  <si>
    <t>BRAUNILA 18 G ZELENA - STERILNA</t>
  </si>
  <si>
    <t>BRAUNILA 20 G ROZA - STERILNA</t>
  </si>
  <si>
    <t>BRAUNILA 22 G PLAVA - STERILNA</t>
  </si>
  <si>
    <t>BRAUNILA 24 G ŽUTA - STERILNA</t>
  </si>
  <si>
    <t>CITO BRUSH A100kom</t>
  </si>
  <si>
    <t>DOA Multignost 3 test panel, 1x10 testova ver.b</t>
  </si>
  <si>
    <t>Elektroda samolepljiva za defibrilaciju i pejsing
Dužina kabla min 60cm
Opseg provodljivosti kod pejsinga 0­1 40mA
Mogućnost kontinuiranog pejsinga
Kompatibilna sa defibrilatorom E SERIES Zoll Medical Corporation (1 par)</t>
  </si>
  <si>
    <t>ELEKTRODA ZA EKG NM 55RLI</t>
  </si>
  <si>
    <t>ELEKTRODA ZA ERGOMETAR (QUICKELS)</t>
  </si>
  <si>
    <t>Fluorescentni natrijum trake N LX</t>
  </si>
  <si>
    <t>GAZA 80x100M PAMUČNA NESTERILNA gustina 17 niti/cm2</t>
  </si>
  <si>
    <t>GEL ZA ULTRAZVUK OD 1 KG</t>
  </si>
  <si>
    <t>GIMZA OTOPINA 500 ml</t>
  </si>
  <si>
    <t>Kapi za oči Atropin Sulfat 0,5% 5g</t>
  </si>
  <si>
    <t>Kapi za oči Atropin Sulfat 1% 5g</t>
  </si>
  <si>
    <t>Kapi za oči Ciklopentolat - Hidrohlorid 0,5% 10g</t>
  </si>
  <si>
    <t>Kapi za oči Ciklopentolat - Hidrohlorid 1% 10g</t>
  </si>
  <si>
    <t>Kapi za oči Fenilefrin - Hidrohlorid 2,5% 10g</t>
  </si>
  <si>
    <t>Kapi za oči Hipromeloza 2% 10g (Metocel)</t>
  </si>
  <si>
    <t>Kapi za oči Homatropin - Hidrobromid 1% 10g</t>
  </si>
  <si>
    <t>Kapi za oči Tetrakain - Hidrohlorid 0,5% 10g</t>
  </si>
  <si>
    <t>Kapi za oči Tropikamid 1% 10g (FM IV)</t>
  </si>
  <si>
    <t>KATETER FOLI 16 FR/ch</t>
  </si>
  <si>
    <t>KATETER FOLI 18 FR/ch</t>
  </si>
  <si>
    <t>KATETER FOLI 20 FR/ch</t>
  </si>
  <si>
    <t>KATETER FOLI 22 FR/ch</t>
  </si>
  <si>
    <t>KEDROVO ULJE / 100 ML. /</t>
  </si>
  <si>
    <t>KESA ZA URIN 2l</t>
  </si>
  <si>
    <t>KOMPRESE STERILNE 5X5 gustina 17 niti/cm2</t>
  </si>
  <si>
    <t>KRAMEROVE ŠINE 100X10</t>
  </si>
  <si>
    <t>KRAMEROVE ŠINE 50X6</t>
  </si>
  <si>
    <t>MASKA HIRURŠKA FILC</t>
  </si>
  <si>
    <t>OCTENISEPT 1L.</t>
  </si>
  <si>
    <t>OCTENISEPT WUNDGEL 20 ml</t>
  </si>
  <si>
    <t>PARAFIN PLOČE</t>
  </si>
  <si>
    <t>KG.</t>
  </si>
  <si>
    <t>Predmetna stakla 76x26</t>
  </si>
  <si>
    <t>RUKAVICA HIRURŠKA STERILNA  8  ( AQL 1)</t>
  </si>
  <si>
    <t>RUKAVICA HIRURŠKA STERILNA 7 ( AQL 1).</t>
  </si>
  <si>
    <t>RUKAVICA PVC NESTERILNA A 100 KOM</t>
  </si>
  <si>
    <t>PAK</t>
  </si>
  <si>
    <t>Sensifix Flaster 28x10m hipoalergijski elastični flaster za fiksiranje postoperativnih kompresa, gaza i apsorbujućih jastučića, katetera.</t>
  </si>
  <si>
    <t>SISTEM ZA INFUZIJU - STERILAN (infuzioni set sa integrisanim regulatorom protokola)</t>
  </si>
  <si>
    <t>SKALPEL NOŽIĆ N 20  A 100 kom.</t>
  </si>
  <si>
    <t>Sterilna Plastična čaša za uzorkovanje urina sa poklopcem 1dl</t>
  </si>
  <si>
    <t>ŠPATULA DRVENA / 100 KOM. /</t>
  </si>
  <si>
    <t>ŠPRIC PVC / 10 ML. /</t>
  </si>
  <si>
    <t>ŠPRIC PVC / 2 ML. /</t>
  </si>
  <si>
    <t>ŠPRIC PVC / 20 ML. /</t>
  </si>
  <si>
    <t>ŠPRIC PVC / 5 ML. /</t>
  </si>
  <si>
    <t>ŠTAPIĆI ZA BRIS NESTERILNI A100 KOM</t>
  </si>
  <si>
    <t>Test na okultno krvarenje - imunohromatografija  imuno- hromatografski esej za brzu i kvalitativnu detekciju humanog okultnog krvarenja u stolici)</t>
  </si>
  <si>
    <t>Test trake za samokontrolu nivoa šećera u krvu za aparat ACCU-CHEK "Performa Nano" Proizvođač-Roche diagnostics</t>
  </si>
  <si>
    <t>TOPLOMER DIGITALNI</t>
  </si>
  <si>
    <t>TUBUSI ENDOTRAHEALNI 7.0</t>
  </si>
  <si>
    <t>TUBUSI ENDOTRAHEALNI 8.0</t>
  </si>
  <si>
    <t>USNICI-TUBUSI /28MM - 30MM/</t>
  </si>
  <si>
    <t>VATA PAPIRNA / 1KG. /</t>
  </si>
  <si>
    <t>KG</t>
  </si>
  <si>
    <t>VATA SANITETSKA / 1KG. /</t>
  </si>
  <si>
    <t>VLAZNE MARAMICE ZA ČIŠĆENJE I DEZINFEKCIJU MEDICINSKIH APARATA, MEDICINSKIH PROIZVODA I POVRŠINA SVIH VRSTA BEZ ALDEHIDA , KRATKO VREME KONTAKTA, JEDNOSTAVNE ZA UPOTREBU, ŠIROK SPEKTAR DELOVANJA(BAKTERIJE, GLJIVICE, VIRUSI SA OMOTAČEM) 100 grama rastvora sadrzi 25g etanola (94%) i 35g propan-1ola MIKROZID AF STERIILNE ili "odgovrajuće" /GIN./</t>
  </si>
  <si>
    <t>Partija</t>
  </si>
  <si>
    <t>Endotrahealni tubusi 4</t>
  </si>
  <si>
    <t>Endotrahealni tubusi 4,5</t>
  </si>
  <si>
    <t>Endotrahealni tubusi 5</t>
  </si>
  <si>
    <t>Endotrahealni tubusi 5,5</t>
  </si>
  <si>
    <t>Endotrahealni tubusi 6</t>
  </si>
  <si>
    <t xml:space="preserve">Nazogastrični tubusi </t>
  </si>
  <si>
    <t>Lična maska za ventilaciju od 1-5</t>
  </si>
  <si>
    <t>Set</t>
  </si>
  <si>
    <t>Set obloga za opekotine - WATER GEL CRITICAL BURN KIT ili odgovarajuće (2 obloge za ruke 20x55, 1 obloga za glavu 30x40, 2 obloge za nadlakticu 10x10, 1 obloga za leđa, 2 zavoja i makaze)</t>
  </si>
  <si>
    <t>Nelatonov urinarni kateter</t>
  </si>
  <si>
    <t>Set za krikotireodektomiju iglom</t>
  </si>
  <si>
    <t>Gel za elektrode za defibrilaciju</t>
  </si>
  <si>
    <t>Kg</t>
  </si>
  <si>
    <t>UKUPNO</t>
  </si>
  <si>
    <t>Laringealne maske - jednokratne PVC - sterilne broj 1</t>
  </si>
  <si>
    <t>Laringealne maske - jednokratne PVC - sterilne broj 2</t>
  </si>
  <si>
    <t>Laringealne maske - jednokratne PVC - sterilne broj 3</t>
  </si>
  <si>
    <t>Laringealne maske - jednokratne PVC - sterilne broj 4</t>
  </si>
  <si>
    <t>Laringealne maske - jednokratne PVC - sterilne broj 5</t>
  </si>
  <si>
    <t>Proizvođač</t>
  </si>
  <si>
    <t>Jedinična cena bez PDV-a</t>
  </si>
  <si>
    <t>Jedinična cena sa PDV-om</t>
  </si>
  <si>
    <t>Ukupna vrednost bez PDV-a</t>
  </si>
  <si>
    <t>Ukupna vrednost sa PDV-om</t>
  </si>
  <si>
    <t>Broj rešenja (dzvole za stavljanje u promet leka ili med. Sr. Ili dokaz o adekvatnosti kv. Za nem. Sr</t>
  </si>
  <si>
    <t>Dom zdravlja "dr Milorad - Mika Pavlović"</t>
  </si>
  <si>
    <t>Srpskocrkvena 5</t>
  </si>
  <si>
    <t>22320 Inđija</t>
  </si>
  <si>
    <t>Tel: 022/561-282</t>
  </si>
  <si>
    <t>Fax: 022/510-035</t>
  </si>
  <si>
    <t>web:</t>
  </si>
  <si>
    <t>www.dzindjija.rs</t>
  </si>
  <si>
    <t>Naziv ponuđača:</t>
  </si>
  <si>
    <t>PIB:</t>
  </si>
  <si>
    <t>MB:</t>
  </si>
  <si>
    <t>Rok važenja ponude</t>
  </si>
  <si>
    <t>Датум:</t>
  </si>
  <si>
    <t>PRILOG 1 : Ponuda za javnu nabavku OP br: 1/2015</t>
  </si>
  <si>
    <t>IGLA  PVC / 0,8 x 40mm. / - STERILNA - Nipro ili odgovarajuće</t>
  </si>
  <si>
    <t>IGLA  PVC / 0.45 x 12mm / - STERILNA - Nipro ili odgovarajuće</t>
  </si>
  <si>
    <t>IGLA PVC / 0.5X16mm / - STERILNA - Nipro ili odgovarajuće</t>
  </si>
  <si>
    <t>IGLA PVC / 0.5X25mm / - STERILNA - Nipro ili odgovarajuće</t>
  </si>
  <si>
    <t>IGLA PVC / 1,2 x 40mm. / - STERILNA - Nipro ili odgovarajuće</t>
  </si>
  <si>
    <t>Napomena za partiju 18</t>
  </si>
  <si>
    <t>18*</t>
  </si>
  <si>
    <t>RUKAVICE NESTERILNE ZA JEDNOKRATNU UPOTREBU (LATEX) -AQL 1,5/ A 100 KOM. / M VELIČINA (glatke talkirane)</t>
  </si>
  <si>
    <t>RUKAVICE NESTERILNE ZA JEDNOKRATNU UPOTREBU (LATEX)-AQL 1,5 / A 100 KOM. / L VELIČINA (glatke talkirane)</t>
  </si>
  <si>
    <t>RUKAVICE NESTERILNE ZA JEDNOKRATNU UPOTREBU( LATEX) -AQL 1,5 / A 100 KOM. / S VELIČINA(glatke talkirane)</t>
  </si>
  <si>
    <t xml:space="preserve">LEUKOPLAST 50mmx5m </t>
  </si>
  <si>
    <t>45*</t>
  </si>
  <si>
    <t>Napomena za partiju 45</t>
  </si>
  <si>
    <t>ZAVOJ / 10X5 / UTKANI RUB - 100% pamuk - gustima 24cm3</t>
  </si>
  <si>
    <t>ZAVOJ / 12X5 / UTKANI RUB - 100% pamuk - gustima 24cm3</t>
  </si>
  <si>
    <t>ZAVOJ / 15X5 / UTKANI RUB - 100% pamuk - gustima 24cm3</t>
  </si>
  <si>
    <t>ZAVOJ / 6X5 / UTKANI RUB - 100% pamuk - gustima 24cm3</t>
  </si>
  <si>
    <t>ZAVOJ / 5X5 / UTKANI RUB - 100% pamuk - gustima 24cm3</t>
  </si>
  <si>
    <t>ZAVOJ / 8X5 / UTKANI RUB - 100% pamuk - gustima 24cm3</t>
  </si>
  <si>
    <t>BRAUNILA 13 G - STERILNA</t>
  </si>
  <si>
    <t>BRAUNILA 14G - STERILNA</t>
  </si>
  <si>
    <t>kg</t>
  </si>
  <si>
    <t>Rok plaćanja</t>
  </si>
  <si>
    <t>Rok isporuke</t>
  </si>
  <si>
    <t>Datum:</t>
  </si>
  <si>
    <t>Naziv i potpis ponuđača</t>
  </si>
  <si>
    <t>M.P.</t>
  </si>
  <si>
    <t xml:space="preserve">Napomena za partiju 35 i 37 </t>
  </si>
  <si>
    <t>Dostaviti dokaz o kvalitetu . Za higurške AQL 1 a za nesterilne AQL 1,5</t>
  </si>
  <si>
    <r>
      <t xml:space="preserve">Teh. Karakteristike za igle: Polipropilenska, hipodermalna, sterilna, tanak zid igle koji omogućava laku i brzu aplikaciju, odlična oštrina vrha igle koja omogućava brzo bez otpora i glatko prodiranje u tkivo sa minimalnom očekivanom traumom, priključak igle treba da je u boji zbog brže identifikacije i da je providan da bi obezbedio potvrdu protoka, igla izrađena od čelika tip stainless SUS-304 (metalni deo) izuzetno kvalitetne plastike - priključak. Izuzetno dobro naleganje na špric bez mogućnosti spadanja, lako skidanje poklopca. Isti proizvođač za sve dimenzije igala. </t>
    </r>
    <r>
      <rPr>
        <b/>
        <sz val="10"/>
        <color indexed="8"/>
        <rFont val="Calibri"/>
        <family val="2"/>
      </rPr>
      <t>Dostaviti uzorak za svaku stavku za partiju 18 po 3 kom  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</si>
  <si>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t>М.P.</t>
  </si>
  <si>
    <t>Potpris Ponuđača</t>
  </si>
  <si>
    <t>.</t>
  </si>
  <si>
    <t>Naručilac zadržava pravo da u periodu nabavke može menjati količine dobara navedene u specifikaciji ± 15%.</t>
  </si>
  <si>
    <r>
      <rPr>
        <b/>
        <sz val="10"/>
        <color indexed="8"/>
        <rFont val="Calibri"/>
        <family val="2"/>
      </rPr>
      <t>ŠPRIC 10ml</t>
    </r>
    <r>
      <rPr>
        <sz val="10"/>
        <color indexed="8"/>
        <rFont val="Calibri"/>
        <family val="2"/>
      </rPr>
      <t xml:space="preserve">, sterilan sa easy open otvaranjem,graduisan na 0,5ml, brojčano na svaka 2ml, grafičko obeležavanje na samom špricu u okviru jednog mililitra (podeoci 0,5ml i1ml) mora biti različito definisano dužinom crte (kako bi se izbegla greska u čitanju podeoka),klip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0"/>
        <color indexed="8"/>
        <rFont val="Calibri"/>
        <family val="2"/>
      </rPr>
      <t>ŠPRIC 20ml</t>
    </r>
    <r>
      <rPr>
        <sz val="10"/>
        <color indexed="8"/>
        <rFont val="Calibri"/>
        <family val="2"/>
      </rPr>
      <t xml:space="preserve">, sterilan easy open otvaranje, graduisan na 1ml, brojčano na svakih 5 ml,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0"/>
        <color indexed="8"/>
        <rFont val="Calibri"/>
        <family val="2"/>
      </rPr>
      <t>ŠPRIC 2ml</t>
    </r>
    <r>
      <rPr>
        <sz val="10"/>
        <color indexed="8"/>
        <rFont val="Calibri"/>
        <family val="2"/>
      </rPr>
      <t xml:space="preserve">, sterilan sa easy open otvaranjem, graduisan na 0,1ml, brojčano označen na svakih 1ml,grafičko obeležavanje na samom špricu u okviru jednog mililitra(podeoci 0,1 i 0,5 i 1ml), mora biti različito definisano dužinom crte ili brojčano, (kako bi se izbegla greska u čitanju podeoka)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t>
    </r>
    <r>
      <rPr>
        <b/>
        <sz val="10"/>
        <color indexed="8"/>
        <rFont val="Calibri"/>
        <family val="2"/>
      </rPr>
      <t>ŠPRIC 5ml</t>
    </r>
    <r>
      <rPr>
        <sz val="10"/>
        <color indexed="8"/>
        <rFont val="Calibri"/>
        <family val="2"/>
      </rPr>
      <t xml:space="preserve">, sterilan sa easy open otvaranjem, graduisan na 0,2ml, brojčano označen na svakih 1ml, klip šprica od polietilena, telo (burence) od polipropilena,prilikom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Isti proizvođač za sve dimenzije špriceva. </t>
    </r>
    <r>
      <rPr>
        <b/>
        <sz val="10"/>
        <color indexed="8"/>
        <rFont val="Calibri"/>
        <family val="2"/>
      </rPr>
      <t>Dostaviti uzorak za svaku stavku za partiju 45 po 3 kom 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</si>
  <si>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t>35*</t>
  </si>
  <si>
    <t>37*</t>
  </si>
  <si>
    <t>Medicinski kiseonik-gas u bocama                            B &lt;  od 10 l (do 1kg)
B = 10l (od 2 do 2,8 kg)
B&gt; od 10l (preko 2,8kg)</t>
  </si>
  <si>
    <t>Virfix mrežica veličina 1 ili odgovarajuće</t>
  </si>
  <si>
    <t>Virfix mrežica veličina 2 ili odgovarajuće</t>
  </si>
  <si>
    <t>Virfix mrežica veličina 3 ili odgovarajuće</t>
  </si>
  <si>
    <t>Virfix mrežica veličina 4 ili odgovarajuće</t>
  </si>
  <si>
    <t>Virfix mrežica veličina 5 ili odgovarajuće</t>
  </si>
  <si>
    <t>Virfix mrežica veličina 6 ili odgovarajuće</t>
  </si>
  <si>
    <t>Virfix mrežica veličina 7 ili odgovarajuće</t>
  </si>
  <si>
    <t>Virfix mrežica veličina 8 ili odgovarajuće</t>
  </si>
  <si>
    <t>Virfix mrežica veličina 9 ili odgovarajuće</t>
  </si>
  <si>
    <t>m</t>
  </si>
  <si>
    <t>Cena bez PDV-a</t>
  </si>
  <si>
    <t>DEZDERMAN 1L ili odgovarajuće</t>
  </si>
</sst>
</file>

<file path=xl/styles.xml><?xml version="1.0" encoding="utf-8"?>
<styleSheet xmlns="http://schemas.openxmlformats.org/spreadsheetml/2006/main">
  <numFmts count="2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00\ &quot;Din.&quot;"/>
    <numFmt numFmtId="173" formatCode="&quot;Yes&quot;;&quot;Yes&quot;;&quot;No&quot;"/>
    <numFmt numFmtId="174" formatCode="&quot;True&quot;;&quot;True&quot;;&quot;False&quot;"/>
    <numFmt numFmtId="175" formatCode="&quot;On&quot;;&quot;On&quot;;&quot;Off&quot;"/>
    <numFmt numFmtId="176" formatCode="[$€-2]\ #,##0.00_);[Red]\([$€-2]\ #,##0.00\)"/>
    <numFmt numFmtId="177" formatCode="[$-81A]dddd\,\ d\.\ mmmm\ yyyy"/>
  </numFmts>
  <fonts count="63">
    <font>
      <sz val="11"/>
      <color theme="1"/>
      <name val="Calibri"/>
      <family val="2"/>
    </font>
    <font>
      <sz val="11"/>
      <color indexed="8"/>
      <name val="Calibri"/>
      <family val="2"/>
    </font>
    <font>
      <sz val="10"/>
      <color indexed="8"/>
      <name val="Calibri"/>
      <family val="2"/>
    </font>
    <font>
      <sz val="10"/>
      <name val="MS Sans Serif"/>
      <family val="2"/>
    </font>
    <font>
      <sz val="12"/>
      <name val="Times New Roman"/>
      <family val="1"/>
    </font>
    <font>
      <b/>
      <sz val="14"/>
      <name val="Times New Roman"/>
      <family val="1"/>
    </font>
    <font>
      <b/>
      <sz val="12"/>
      <name val="Times New Roman"/>
      <family val="1"/>
    </font>
    <font>
      <sz val="10"/>
      <name val="Times New Roman"/>
      <family val="1"/>
    </font>
    <font>
      <b/>
      <sz val="10"/>
      <name val="MS Sans Serif"/>
      <family val="2"/>
    </font>
    <font>
      <b/>
      <sz val="11"/>
      <name val="Arial"/>
      <family val="2"/>
    </font>
    <font>
      <sz val="10"/>
      <name val="Arial"/>
      <family val="2"/>
    </font>
    <font>
      <sz val="11"/>
      <name val="Arial"/>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b/>
      <u val="single"/>
      <sz val="11"/>
      <color indexed="8"/>
      <name val="Calibri"/>
      <family val="2"/>
    </font>
    <font>
      <b/>
      <sz val="12"/>
      <color indexed="8"/>
      <name val="Arial"/>
      <family val="2"/>
    </font>
    <font>
      <sz val="9"/>
      <color indexed="8"/>
      <name val="Times New Roman"/>
      <family val="1"/>
    </font>
    <font>
      <sz val="7"/>
      <color indexed="8"/>
      <name val="Calibri"/>
      <family val="2"/>
    </font>
    <font>
      <sz val="7"/>
      <color indexed="8"/>
      <name val="Times New Roman"/>
      <family val="1"/>
    </font>
    <font>
      <sz val="9"/>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10"/>
      <color theme="1"/>
      <name val="Calibri"/>
      <family val="2"/>
    </font>
    <font>
      <b/>
      <u val="single"/>
      <sz val="11"/>
      <color theme="1"/>
      <name val="Calibri"/>
      <family val="2"/>
    </font>
    <font>
      <b/>
      <sz val="12"/>
      <color theme="1"/>
      <name val="Arial"/>
      <family val="2"/>
    </font>
    <font>
      <sz val="9"/>
      <color theme="1"/>
      <name val="Times New Roman"/>
      <family val="1"/>
    </font>
    <font>
      <sz val="7"/>
      <color theme="1"/>
      <name val="Calibri"/>
      <family val="2"/>
    </font>
    <font>
      <sz val="7"/>
      <color theme="1"/>
      <name val="Times New Roman"/>
      <family val="1"/>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0">
    <xf numFmtId="0" fontId="0" fillId="0" borderId="0" xfId="0" applyFont="1" applyAlignment="1">
      <alignment/>
    </xf>
    <xf numFmtId="0" fontId="0" fillId="0" borderId="0" xfId="0" applyAlignment="1">
      <alignment wrapText="1"/>
    </xf>
    <xf numFmtId="0" fontId="0" fillId="0" borderId="0" xfId="0" applyAlignment="1">
      <alignment vertical="center"/>
    </xf>
    <xf numFmtId="0" fontId="0" fillId="0" borderId="10" xfId="0" applyBorder="1" applyAlignment="1">
      <alignment/>
    </xf>
    <xf numFmtId="0" fontId="0" fillId="0" borderId="10" xfId="0" applyBorder="1" applyAlignment="1">
      <alignment wrapText="1"/>
    </xf>
    <xf numFmtId="4" fontId="0" fillId="0" borderId="10" xfId="0" applyNumberFormat="1" applyBorder="1" applyAlignment="1">
      <alignment/>
    </xf>
    <xf numFmtId="0" fontId="0" fillId="4" borderId="10" xfId="0" applyFill="1" applyBorder="1" applyAlignment="1">
      <alignment horizontal="center" vertical="center" wrapText="1"/>
    </xf>
    <xf numFmtId="4" fontId="0" fillId="4" borderId="10" xfId="0" applyNumberFormat="1" applyFill="1" applyBorder="1" applyAlignment="1">
      <alignment/>
    </xf>
    <xf numFmtId="4" fontId="0" fillId="0" borderId="10" xfId="0" applyNumberFormat="1" applyFill="1" applyBorder="1" applyAlignment="1">
      <alignment/>
    </xf>
    <xf numFmtId="0" fontId="0" fillId="0" borderId="10" xfId="0" applyNumberFormat="1" applyBorder="1" applyAlignment="1" applyProtection="1">
      <alignment/>
      <protection locked="0"/>
    </xf>
    <xf numFmtId="4" fontId="0" fillId="0" borderId="10" xfId="0" applyNumberFormat="1" applyBorder="1" applyAlignment="1" applyProtection="1">
      <alignment/>
      <protection locked="0"/>
    </xf>
    <xf numFmtId="0" fontId="0" fillId="4" borderId="10" xfId="0" applyNumberFormat="1" applyFill="1" applyBorder="1" applyAlignment="1" applyProtection="1">
      <alignment/>
      <protection locked="0"/>
    </xf>
    <xf numFmtId="4" fontId="0" fillId="4" borderId="10" xfId="0" applyNumberFormat="1" applyFill="1" applyBorder="1" applyAlignment="1" applyProtection="1">
      <alignment/>
      <protection locked="0"/>
    </xf>
    <xf numFmtId="0" fontId="0" fillId="0" borderId="10" xfId="0" applyNumberFormat="1" applyFill="1" applyBorder="1" applyAlignment="1" applyProtection="1">
      <alignment/>
      <protection locked="0"/>
    </xf>
    <xf numFmtId="4" fontId="0" fillId="0" borderId="10" xfId="0" applyNumberFormat="1" applyFill="1" applyBorder="1" applyAlignment="1" applyProtection="1">
      <alignment/>
      <protection locked="0"/>
    </xf>
    <xf numFmtId="0" fontId="0" fillId="0" borderId="0" xfId="0" applyAlignment="1">
      <alignment horizontal="center" vertical="center"/>
    </xf>
    <xf numFmtId="4" fontId="0" fillId="4" borderId="11" xfId="0" applyNumberFormat="1" applyFill="1" applyBorder="1" applyAlignment="1">
      <alignment/>
    </xf>
    <xf numFmtId="0" fontId="0" fillId="4" borderId="10" xfId="0" applyFill="1" applyBorder="1" applyAlignment="1" applyProtection="1">
      <alignment horizontal="center" vertical="center" textRotation="90" wrapText="1"/>
      <protection/>
    </xf>
    <xf numFmtId="0" fontId="0" fillId="4" borderId="10" xfId="0"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10" xfId="0" applyBorder="1" applyAlignment="1" applyProtection="1">
      <alignment/>
      <protection/>
    </xf>
    <xf numFmtId="0" fontId="0" fillId="0" borderId="10" xfId="0" applyBorder="1" applyAlignment="1" applyProtection="1">
      <alignment wrapText="1"/>
      <protection/>
    </xf>
    <xf numFmtId="3" fontId="0" fillId="0" borderId="10" xfId="0" applyNumberFormat="1" applyBorder="1" applyAlignment="1" applyProtection="1">
      <alignment/>
      <protection/>
    </xf>
    <xf numFmtId="0" fontId="0" fillId="4" borderId="10" xfId="0" applyFill="1" applyBorder="1" applyAlignment="1" applyProtection="1">
      <alignment horizontal="center" vertical="center"/>
      <protection/>
    </xf>
    <xf numFmtId="0" fontId="0" fillId="4" borderId="10" xfId="0" applyFill="1" applyBorder="1" applyAlignment="1" applyProtection="1">
      <alignment/>
      <protection/>
    </xf>
    <xf numFmtId="0" fontId="0" fillId="4" borderId="10" xfId="0" applyFill="1" applyBorder="1" applyAlignment="1" applyProtection="1">
      <alignment wrapText="1"/>
      <protection/>
    </xf>
    <xf numFmtId="3" fontId="0" fillId="4" borderId="10" xfId="0" applyNumberFormat="1" applyFill="1" applyBorder="1" applyAlignment="1" applyProtection="1">
      <alignment/>
      <protection/>
    </xf>
    <xf numFmtId="0" fontId="0" fillId="0" borderId="10" xfId="0" applyFill="1" applyBorder="1" applyAlignment="1" applyProtection="1">
      <alignment/>
      <protection/>
    </xf>
    <xf numFmtId="0" fontId="0" fillId="0" borderId="10" xfId="0" applyFill="1" applyBorder="1" applyAlignment="1" applyProtection="1">
      <alignment wrapText="1"/>
      <protection/>
    </xf>
    <xf numFmtId="3" fontId="0" fillId="0" borderId="10" xfId="0" applyNumberFormat="1" applyFill="1" applyBorder="1" applyAlignment="1" applyProtection="1">
      <alignment/>
      <protection/>
    </xf>
    <xf numFmtId="0" fontId="4" fillId="0" borderId="0" xfId="56" applyFont="1">
      <alignment/>
      <protection/>
    </xf>
    <xf numFmtId="0" fontId="3" fillId="0" borderId="0" xfId="56">
      <alignment/>
      <protection/>
    </xf>
    <xf numFmtId="0" fontId="55" fillId="0" borderId="0" xfId="52" applyFont="1" applyAlignment="1" applyProtection="1">
      <alignment/>
      <protection/>
    </xf>
    <xf numFmtId="0" fontId="4" fillId="0" borderId="0" xfId="56" applyFont="1" applyProtection="1">
      <alignment/>
      <protection locked="0"/>
    </xf>
    <xf numFmtId="14" fontId="7" fillId="0" borderId="12" xfId="56" applyNumberFormat="1" applyFont="1" applyBorder="1" applyProtection="1">
      <alignment/>
      <protection locked="0"/>
    </xf>
    <xf numFmtId="2" fontId="4" fillId="0" borderId="0" xfId="56" applyNumberFormat="1" applyFont="1" applyAlignment="1" applyProtection="1">
      <alignment horizontal="right"/>
      <protection locked="0"/>
    </xf>
    <xf numFmtId="9" fontId="4" fillId="0" borderId="0" xfId="60" applyFont="1" applyAlignment="1">
      <alignment vertical="center"/>
    </xf>
    <xf numFmtId="0" fontId="7" fillId="0" borderId="0" xfId="56" applyFont="1" applyProtection="1">
      <alignment/>
      <protection locked="0"/>
    </xf>
    <xf numFmtId="0" fontId="3" fillId="0" borderId="0" xfId="56" applyFill="1">
      <alignment/>
      <protection/>
    </xf>
    <xf numFmtId="0" fontId="3" fillId="0" borderId="10" xfId="56" applyFont="1" applyFill="1" applyBorder="1" applyAlignment="1">
      <alignment/>
      <protection/>
    </xf>
    <xf numFmtId="0" fontId="3" fillId="0" borderId="0" xfId="56" applyFill="1" applyBorder="1">
      <alignment/>
      <protection/>
    </xf>
    <xf numFmtId="0" fontId="3" fillId="0" borderId="10" xfId="56" applyFill="1" applyBorder="1" applyAlignment="1">
      <alignment horizontal="center" vertical="center" wrapText="1"/>
      <protection/>
    </xf>
    <xf numFmtId="4" fontId="3" fillId="0" borderId="10" xfId="56" applyNumberFormat="1" applyFill="1" applyBorder="1">
      <alignment/>
      <protection/>
    </xf>
    <xf numFmtId="0" fontId="8" fillId="0" borderId="10" xfId="56" applyFont="1" applyFill="1" applyBorder="1" applyAlignment="1">
      <alignment/>
      <protection/>
    </xf>
    <xf numFmtId="4" fontId="8" fillId="0" borderId="10" xfId="56" applyNumberFormat="1" applyFont="1" applyFill="1" applyBorder="1">
      <alignment/>
      <protection/>
    </xf>
    <xf numFmtId="0" fontId="6" fillId="0" borderId="10" xfId="56" applyFont="1" applyFill="1" applyBorder="1" applyProtection="1">
      <alignment/>
      <protection locked="0"/>
    </xf>
    <xf numFmtId="1" fontId="6" fillId="0" borderId="10" xfId="56" applyNumberFormat="1" applyFont="1" applyFill="1" applyBorder="1" applyProtection="1">
      <alignment/>
      <protection locked="0"/>
    </xf>
    <xf numFmtId="49" fontId="6" fillId="0" borderId="10" xfId="56" applyNumberFormat="1" applyFont="1" applyFill="1" applyBorder="1" applyProtection="1">
      <alignment/>
      <protection locked="0"/>
    </xf>
    <xf numFmtId="0" fontId="0" fillId="0" borderId="0" xfId="0" applyFill="1" applyAlignment="1">
      <alignment/>
    </xf>
    <xf numFmtId="0" fontId="3" fillId="0" borderId="0" xfId="56" applyFont="1" applyFill="1" applyAlignment="1">
      <alignment horizontal="right"/>
      <protection/>
    </xf>
    <xf numFmtId="0" fontId="9" fillId="0" borderId="0" xfId="0" applyFont="1" applyAlignment="1">
      <alignment/>
    </xf>
    <xf numFmtId="0" fontId="10" fillId="0" borderId="0" xfId="0" applyFont="1" applyAlignment="1">
      <alignment horizontal="left" vertical="top"/>
    </xf>
    <xf numFmtId="0" fontId="11" fillId="0" borderId="0" xfId="56" applyFont="1" applyProtection="1">
      <alignment/>
      <protection locked="0"/>
    </xf>
    <xf numFmtId="0" fontId="0" fillId="4" borderId="10" xfId="0" applyFill="1" applyBorder="1" applyAlignment="1" applyProtection="1">
      <alignment vertical="center"/>
      <protection/>
    </xf>
    <xf numFmtId="0" fontId="0" fillId="4" borderId="10" xfId="0" applyFill="1" applyBorder="1" applyAlignment="1" applyProtection="1">
      <alignment vertical="center" wrapText="1"/>
      <protection/>
    </xf>
    <xf numFmtId="3" fontId="0" fillId="4" borderId="10" xfId="0" applyNumberFormat="1" applyFill="1" applyBorder="1" applyAlignment="1" applyProtection="1">
      <alignment vertical="center"/>
      <protection/>
    </xf>
    <xf numFmtId="4" fontId="0" fillId="4" borderId="10" xfId="0" applyNumberFormat="1" applyFill="1" applyBorder="1" applyAlignment="1">
      <alignment vertical="center"/>
    </xf>
    <xf numFmtId="0" fontId="0" fillId="4" borderId="10" xfId="0" applyNumberFormat="1" applyFill="1" applyBorder="1" applyAlignment="1" applyProtection="1">
      <alignment vertical="center"/>
      <protection locked="0"/>
    </xf>
    <xf numFmtId="4" fontId="0" fillId="4" borderId="10" xfId="0" applyNumberFormat="1" applyFill="1" applyBorder="1" applyAlignment="1" applyProtection="1">
      <alignment vertical="center"/>
      <protection locked="0"/>
    </xf>
    <xf numFmtId="0" fontId="56" fillId="4" borderId="10" xfId="0" applyFont="1" applyFill="1" applyBorder="1" applyAlignment="1" applyProtection="1">
      <alignment vertical="center" wrapText="1"/>
      <protection/>
    </xf>
    <xf numFmtId="0" fontId="0" fillId="0" borderId="10" xfId="0" applyFont="1" applyBorder="1" applyAlignment="1" applyProtection="1">
      <alignment wrapText="1"/>
      <protection/>
    </xf>
    <xf numFmtId="0" fontId="0" fillId="0" borderId="0" xfId="0" applyBorder="1" applyAlignment="1">
      <alignment vertical="center" wrapText="1"/>
    </xf>
    <xf numFmtId="0" fontId="0" fillId="0" borderId="0" xfId="0" applyFont="1" applyBorder="1" applyAlignment="1">
      <alignment vertical="top" wrapText="1"/>
    </xf>
    <xf numFmtId="0" fontId="0" fillId="0" borderId="10" xfId="0" applyBorder="1" applyAlignment="1" applyProtection="1">
      <alignment horizontal="left" vertical="top" wrapText="1"/>
      <protection/>
    </xf>
    <xf numFmtId="0" fontId="57" fillId="0" borderId="0" xfId="0" applyFont="1" applyBorder="1" applyAlignment="1">
      <alignment vertical="top"/>
    </xf>
    <xf numFmtId="0" fontId="56" fillId="0" borderId="10" xfId="0" applyFont="1" applyBorder="1" applyAlignment="1" applyProtection="1">
      <alignment wrapText="1"/>
      <protection/>
    </xf>
    <xf numFmtId="0" fontId="0" fillId="0" borderId="0" xfId="0" applyBorder="1" applyAlignment="1">
      <alignment horizontal="center"/>
    </xf>
    <xf numFmtId="0" fontId="58" fillId="0" borderId="0" xfId="0" applyFont="1" applyBorder="1" applyAlignment="1">
      <alignment/>
    </xf>
    <xf numFmtId="0" fontId="59" fillId="0" borderId="0" xfId="0" applyFont="1" applyAlignment="1">
      <alignment horizontal="left" wrapText="1"/>
    </xf>
    <xf numFmtId="0" fontId="0" fillId="0" borderId="0" xfId="0" applyFont="1" applyBorder="1" applyAlignment="1">
      <alignment vertical="top"/>
    </xf>
    <xf numFmtId="0" fontId="60" fillId="0" borderId="10" xfId="0" applyNumberFormat="1" applyFont="1" applyBorder="1" applyAlignment="1" applyProtection="1">
      <alignment/>
      <protection locked="0"/>
    </xf>
    <xf numFmtId="0" fontId="60" fillId="4" borderId="10" xfId="0" applyNumberFormat="1" applyFont="1" applyFill="1" applyBorder="1" applyAlignment="1" applyProtection="1">
      <alignment/>
      <protection locked="0"/>
    </xf>
    <xf numFmtId="0" fontId="60" fillId="0" borderId="10" xfId="0" applyNumberFormat="1" applyFont="1" applyFill="1" applyBorder="1" applyAlignment="1" applyProtection="1">
      <alignment/>
      <protection locked="0"/>
    </xf>
    <xf numFmtId="0" fontId="60" fillId="4" borderId="10" xfId="0" applyNumberFormat="1" applyFont="1" applyFill="1" applyBorder="1" applyAlignment="1" applyProtection="1">
      <alignment vertical="center"/>
      <protection locked="0"/>
    </xf>
    <xf numFmtId="0" fontId="60" fillId="0" borderId="0" xfId="0" applyFont="1" applyAlignment="1">
      <alignment/>
    </xf>
    <xf numFmtId="0" fontId="60" fillId="0" borderId="0" xfId="0" applyFont="1" applyBorder="1" applyAlignment="1">
      <alignment vertical="top" wrapText="1"/>
    </xf>
    <xf numFmtId="0" fontId="60" fillId="0" borderId="0" xfId="0" applyFont="1" applyBorder="1" applyAlignment="1">
      <alignment horizontal="left" vertical="top" wrapText="1"/>
    </xf>
    <xf numFmtId="0" fontId="60" fillId="0" borderId="0" xfId="0" applyFont="1" applyBorder="1" applyAlignment="1">
      <alignment vertical="center" wrapText="1"/>
    </xf>
    <xf numFmtId="0" fontId="61" fillId="0" borderId="0" xfId="0" applyFont="1" applyAlignment="1">
      <alignment horizontal="left" wrapText="1"/>
    </xf>
    <xf numFmtId="0" fontId="62" fillId="4" borderId="10" xfId="0" applyFont="1" applyFill="1" applyBorder="1" applyAlignment="1">
      <alignment horizontal="center" vertical="center" wrapText="1"/>
    </xf>
    <xf numFmtId="0" fontId="56" fillId="0" borderId="0" xfId="0" applyFont="1" applyBorder="1" applyAlignment="1">
      <alignment horizontal="left" vertical="top" wrapText="1"/>
    </xf>
    <xf numFmtId="0" fontId="0" fillId="4" borderId="11" xfId="0" applyFill="1" applyBorder="1" applyAlignment="1" applyProtection="1">
      <alignment/>
      <protection/>
    </xf>
    <xf numFmtId="0" fontId="0" fillId="4" borderId="11" xfId="0" applyFill="1" applyBorder="1" applyAlignment="1" applyProtection="1">
      <alignment wrapText="1"/>
      <protection/>
    </xf>
    <xf numFmtId="3" fontId="0" fillId="4" borderId="11" xfId="0" applyNumberFormat="1" applyFill="1" applyBorder="1" applyAlignment="1" applyProtection="1">
      <alignment/>
      <protection/>
    </xf>
    <xf numFmtId="0" fontId="0" fillId="4" borderId="11" xfId="0" applyNumberFormat="1" applyFill="1" applyBorder="1" applyAlignment="1" applyProtection="1">
      <alignment/>
      <protection locked="0"/>
    </xf>
    <xf numFmtId="4" fontId="0" fillId="4" borderId="11" xfId="0" applyNumberFormat="1" applyFill="1" applyBorder="1" applyAlignment="1" applyProtection="1">
      <alignment/>
      <protection locked="0"/>
    </xf>
    <xf numFmtId="0" fontId="60" fillId="4" borderId="11" xfId="0" applyNumberFormat="1" applyFont="1" applyFill="1" applyBorder="1" applyAlignment="1" applyProtection="1">
      <alignment/>
      <protection locked="0"/>
    </xf>
    <xf numFmtId="0" fontId="0" fillId="0" borderId="10" xfId="0" applyFill="1" applyBorder="1" applyAlignment="1">
      <alignment/>
    </xf>
    <xf numFmtId="0" fontId="0" fillId="0" borderId="10" xfId="0" applyFill="1" applyBorder="1" applyAlignment="1">
      <alignment wrapText="1"/>
    </xf>
    <xf numFmtId="0" fontId="0" fillId="0" borderId="10" xfId="0" applyFill="1" applyBorder="1" applyAlignment="1" applyProtection="1">
      <alignment/>
      <protection/>
    </xf>
    <xf numFmtId="3" fontId="0" fillId="0" borderId="10" xfId="0" applyNumberFormat="1" applyFill="1" applyBorder="1" applyAlignment="1" applyProtection="1">
      <alignment horizontal="center" vertical="center"/>
      <protection/>
    </xf>
    <xf numFmtId="0" fontId="3" fillId="0" borderId="12" xfId="56" applyFill="1" applyBorder="1" applyProtection="1">
      <alignment/>
      <protection locked="0"/>
    </xf>
    <xf numFmtId="9" fontId="4" fillId="0" borderId="12" xfId="60" applyFont="1" applyBorder="1" applyAlignment="1" applyProtection="1">
      <alignment vertical="center"/>
      <protection locked="0"/>
    </xf>
    <xf numFmtId="0" fontId="3" fillId="0" borderId="0" xfId="56" applyFill="1" applyProtection="1">
      <alignment/>
      <protection locked="0"/>
    </xf>
    <xf numFmtId="0" fontId="3" fillId="0" borderId="0" xfId="56" applyProtection="1">
      <alignment/>
      <protection locked="0"/>
    </xf>
    <xf numFmtId="9" fontId="4" fillId="0" borderId="0" xfId="60" applyFont="1" applyAlignment="1" applyProtection="1">
      <alignment vertical="center"/>
      <protection locked="0"/>
    </xf>
    <xf numFmtId="0" fontId="0" fillId="0" borderId="0" xfId="0" applyAlignment="1" applyProtection="1">
      <alignment/>
      <protection locked="0"/>
    </xf>
    <xf numFmtId="0" fontId="0" fillId="0" borderId="12" xfId="0" applyBorder="1" applyAlignment="1" applyProtection="1">
      <alignment/>
      <protection locked="0"/>
    </xf>
    <xf numFmtId="0" fontId="0" fillId="0" borderId="10" xfId="0" applyFill="1" applyBorder="1" applyAlignment="1" applyProtection="1">
      <alignment/>
      <protection locked="0"/>
    </xf>
    <xf numFmtId="0" fontId="60" fillId="0" borderId="10" xfId="0" applyFont="1" applyFill="1" applyBorder="1" applyAlignment="1" applyProtection="1">
      <alignment/>
      <protection locked="0"/>
    </xf>
    <xf numFmtId="0" fontId="9" fillId="0" borderId="0" xfId="0" applyFont="1" applyAlignment="1" applyProtection="1">
      <alignment/>
      <protection locked="0"/>
    </xf>
    <xf numFmtId="0" fontId="60" fillId="0" borderId="0" xfId="0" applyFont="1" applyAlignment="1" applyProtection="1">
      <alignment/>
      <protection locked="0"/>
    </xf>
    <xf numFmtId="0" fontId="11" fillId="0" borderId="0" xfId="0" applyFont="1" applyAlignment="1" applyProtection="1">
      <alignment/>
      <protection locked="0"/>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3" fillId="0" borderId="0" xfId="56" applyFont="1" applyFill="1" applyAlignment="1" applyProtection="1">
      <alignment horizontal="center"/>
      <protection locked="0"/>
    </xf>
    <xf numFmtId="0" fontId="3" fillId="0" borderId="0" xfId="56" applyFont="1" applyFill="1" applyAlignment="1">
      <alignment horizontal="right"/>
      <protection/>
    </xf>
    <xf numFmtId="0" fontId="5" fillId="33" borderId="0" xfId="56" applyFont="1" applyFill="1" applyAlignment="1">
      <alignment horizontal="center"/>
      <protection/>
    </xf>
    <xf numFmtId="0" fontId="6" fillId="0" borderId="0" xfId="56" applyFont="1" applyFill="1" applyAlignment="1">
      <alignment horizontal="center"/>
      <protection/>
    </xf>
    <xf numFmtId="0" fontId="2" fillId="0" borderId="0" xfId="0" applyFont="1" applyBorder="1" applyAlignment="1">
      <alignment horizontal="left" vertical="top" wrapText="1"/>
    </xf>
    <xf numFmtId="0" fontId="56" fillId="0" borderId="0" xfId="0" applyFont="1" applyBorder="1" applyAlignment="1">
      <alignment horizontal="left" vertical="top" wrapText="1"/>
    </xf>
    <xf numFmtId="0" fontId="0" fillId="0" borderId="11"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4" borderId="11" xfId="0"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zindjija.r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9"/>
  <sheetViews>
    <sheetView zoomScalePageLayoutView="0" workbookViewId="0" topLeftCell="A61">
      <selection activeCell="D75" sqref="D75"/>
    </sheetView>
  </sheetViews>
  <sheetFormatPr defaultColWidth="9.140625" defaultRowHeight="15"/>
  <cols>
    <col min="2" max="2" width="10.57421875" style="0" customWidth="1"/>
    <col min="3" max="3" width="16.8515625" style="0" customWidth="1"/>
    <col min="4" max="4" width="19.57421875" style="0" customWidth="1"/>
    <col min="7" max="7" width="3.421875" style="0" customWidth="1"/>
    <col min="8" max="8" width="5.421875" style="0" customWidth="1"/>
  </cols>
  <sheetData>
    <row r="1" spans="1:8" ht="15.75">
      <c r="A1" s="30" t="s">
        <v>109</v>
      </c>
      <c r="B1" s="30"/>
      <c r="C1" s="31"/>
      <c r="D1" s="31"/>
      <c r="E1" s="31"/>
      <c r="F1" s="31"/>
      <c r="G1" s="31"/>
      <c r="H1" s="31"/>
    </row>
    <row r="2" spans="1:8" ht="15.75">
      <c r="A2" s="30" t="s">
        <v>110</v>
      </c>
      <c r="B2" s="30"/>
      <c r="C2" s="31"/>
      <c r="D2" s="31"/>
      <c r="E2" s="31"/>
      <c r="F2" s="31"/>
      <c r="G2" s="31"/>
      <c r="H2" s="31"/>
    </row>
    <row r="3" spans="1:8" ht="15.75">
      <c r="A3" s="30" t="s">
        <v>111</v>
      </c>
      <c r="B3" s="30"/>
      <c r="C3" s="31"/>
      <c r="D3" s="31"/>
      <c r="E3" s="31"/>
      <c r="F3" s="31"/>
      <c r="G3" s="31"/>
      <c r="H3" s="31"/>
    </row>
    <row r="4" spans="1:8" ht="15.75">
      <c r="A4" s="30" t="s">
        <v>112</v>
      </c>
      <c r="B4" s="30"/>
      <c r="C4" s="31"/>
      <c r="D4" s="31"/>
      <c r="E4" s="31"/>
      <c r="F4" s="31"/>
      <c r="G4" s="31"/>
      <c r="H4" s="31"/>
    </row>
    <row r="5" spans="1:8" ht="15.75">
      <c r="A5" s="30" t="s">
        <v>113</v>
      </c>
      <c r="B5" s="30"/>
      <c r="C5" s="31"/>
      <c r="D5" s="31"/>
      <c r="E5" s="31"/>
      <c r="F5" s="31"/>
      <c r="G5" s="31"/>
      <c r="H5" s="31"/>
    </row>
    <row r="6" spans="1:8" ht="15.75">
      <c r="A6" s="30" t="s">
        <v>114</v>
      </c>
      <c r="B6" s="32" t="s">
        <v>115</v>
      </c>
      <c r="C6" s="31"/>
      <c r="D6" s="31"/>
      <c r="E6" s="31"/>
      <c r="F6" s="31"/>
      <c r="G6" s="31"/>
      <c r="H6" s="31"/>
    </row>
    <row r="7" spans="1:8" ht="15">
      <c r="A7" s="31"/>
      <c r="B7" s="31"/>
      <c r="C7" s="31"/>
      <c r="D7" s="31"/>
      <c r="E7" s="31"/>
      <c r="F7" s="31"/>
      <c r="G7" s="31"/>
      <c r="H7" s="31"/>
    </row>
    <row r="8" spans="1:8" ht="18.75">
      <c r="A8" s="107" t="s">
        <v>121</v>
      </c>
      <c r="B8" s="107"/>
      <c r="C8" s="107"/>
      <c r="D8" s="107"/>
      <c r="E8" s="107"/>
      <c r="F8" s="107"/>
      <c r="G8" s="107"/>
      <c r="H8" s="107"/>
    </row>
    <row r="9" spans="1:8" ht="15">
      <c r="A9" s="31"/>
      <c r="B9" s="31"/>
      <c r="C9" s="31"/>
      <c r="D9" s="31"/>
      <c r="E9" s="31"/>
      <c r="F9" s="31"/>
      <c r="G9" s="31"/>
      <c r="H9" s="31"/>
    </row>
    <row r="10" spans="1:8" ht="15">
      <c r="A10" s="38"/>
      <c r="B10" s="38"/>
      <c r="C10" s="38"/>
      <c r="D10" s="38"/>
      <c r="E10" s="38"/>
      <c r="F10" s="38"/>
      <c r="G10" s="38"/>
      <c r="H10" s="38"/>
    </row>
    <row r="11" spans="1:8" ht="15.75">
      <c r="A11" s="108" t="s">
        <v>116</v>
      </c>
      <c r="B11" s="108"/>
      <c r="C11" s="45"/>
      <c r="D11" s="38"/>
      <c r="E11" s="38"/>
      <c r="F11" s="38"/>
      <c r="G11" s="38"/>
      <c r="H11" s="38"/>
    </row>
    <row r="12" spans="1:8" ht="15.75">
      <c r="A12" s="108" t="s">
        <v>117</v>
      </c>
      <c r="B12" s="108"/>
      <c r="C12" s="46"/>
      <c r="D12" s="38"/>
      <c r="E12" s="38"/>
      <c r="F12" s="38"/>
      <c r="G12" s="38"/>
      <c r="H12" s="38"/>
    </row>
    <row r="13" spans="1:8" ht="15.75">
      <c r="A13" s="108" t="s">
        <v>118</v>
      </c>
      <c r="B13" s="108"/>
      <c r="C13" s="47"/>
      <c r="D13" s="38"/>
      <c r="E13" s="38"/>
      <c r="F13" s="38"/>
      <c r="G13" s="38"/>
      <c r="H13" s="38"/>
    </row>
    <row r="14" spans="1:8" ht="15">
      <c r="A14" s="38"/>
      <c r="B14" s="38"/>
      <c r="C14" s="38"/>
      <c r="D14" s="38"/>
      <c r="E14" s="38"/>
      <c r="F14" s="38"/>
      <c r="G14" s="38"/>
      <c r="H14" s="38"/>
    </row>
    <row r="15" spans="1:8" ht="25.5">
      <c r="A15" s="48"/>
      <c r="B15" s="39" t="s">
        <v>83</v>
      </c>
      <c r="C15" s="41" t="s">
        <v>5</v>
      </c>
      <c r="D15" s="41" t="s">
        <v>6</v>
      </c>
      <c r="E15" s="40"/>
      <c r="F15" s="38"/>
      <c r="G15" s="38"/>
      <c r="H15" s="38"/>
    </row>
    <row r="16" spans="1:8" ht="15">
      <c r="A16" s="48"/>
      <c r="B16" s="39">
        <v>1</v>
      </c>
      <c r="C16" s="42">
        <f>'Specifikacija SM'!M2</f>
        <v>0</v>
      </c>
      <c r="D16" s="42">
        <f>'Specifikacija SM'!N2</f>
        <v>0</v>
      </c>
      <c r="E16" s="40"/>
      <c r="F16" s="38"/>
      <c r="G16" s="38"/>
      <c r="H16" s="38"/>
    </row>
    <row r="17" spans="1:8" ht="15">
      <c r="A17" s="48"/>
      <c r="B17" s="39">
        <v>2</v>
      </c>
      <c r="C17" s="42">
        <f>'Specifikacija SM'!M3</f>
        <v>0</v>
      </c>
      <c r="D17" s="42">
        <f>'Specifikacija SM'!N3</f>
        <v>0</v>
      </c>
      <c r="E17" s="40"/>
      <c r="F17" s="38"/>
      <c r="G17" s="38"/>
      <c r="H17" s="38"/>
    </row>
    <row r="18" spans="1:8" ht="15">
      <c r="A18" s="48"/>
      <c r="B18" s="39">
        <v>3</v>
      </c>
      <c r="C18" s="42">
        <f>SUM('Specifikacija SM'!M4:M11)</f>
        <v>0</v>
      </c>
      <c r="D18" s="42">
        <f>SUM('Specifikacija SM'!N4:N11)</f>
        <v>0</v>
      </c>
      <c r="E18" s="40"/>
      <c r="F18" s="38"/>
      <c r="G18" s="38"/>
      <c r="H18" s="38"/>
    </row>
    <row r="19" spans="1:8" ht="15">
      <c r="A19" s="48"/>
      <c r="B19" s="39">
        <v>4</v>
      </c>
      <c r="C19" s="42">
        <f>'Specifikacija SM'!M12</f>
        <v>0</v>
      </c>
      <c r="D19" s="42">
        <f>'Specifikacija SM'!N12</f>
        <v>0</v>
      </c>
      <c r="E19" s="40"/>
      <c r="F19" s="38"/>
      <c r="G19" s="38"/>
      <c r="H19" s="38"/>
    </row>
    <row r="20" spans="1:8" ht="15" customHeight="1">
      <c r="A20" s="48"/>
      <c r="B20" s="39">
        <v>5</v>
      </c>
      <c r="C20" s="42">
        <f>SUM('Specifikacija SM'!M13:M18)</f>
        <v>0</v>
      </c>
      <c r="D20" s="42">
        <f>SUM('Specifikacija SM'!N13:N18)</f>
        <v>0</v>
      </c>
      <c r="E20" s="40"/>
      <c r="F20" s="38"/>
      <c r="G20" s="38"/>
      <c r="H20" s="38"/>
    </row>
    <row r="21" spans="1:8" ht="15" customHeight="1">
      <c r="A21" s="48"/>
      <c r="B21" s="39">
        <v>6</v>
      </c>
      <c r="C21" s="42">
        <f>'Specifikacija SM'!M19</f>
        <v>0</v>
      </c>
      <c r="D21" s="42">
        <f>'Specifikacija SM'!N19</f>
        <v>0</v>
      </c>
      <c r="E21" s="40"/>
      <c r="F21" s="38"/>
      <c r="G21" s="38"/>
      <c r="H21" s="38"/>
    </row>
    <row r="22" spans="1:8" ht="15" customHeight="1">
      <c r="A22" s="48"/>
      <c r="B22" s="39">
        <v>7</v>
      </c>
      <c r="C22" s="42">
        <f>'Specifikacija SM'!M20</f>
        <v>0</v>
      </c>
      <c r="D22" s="42">
        <f>'Specifikacija SM'!N20</f>
        <v>0</v>
      </c>
      <c r="E22" s="40"/>
      <c r="F22" s="38"/>
      <c r="G22" s="38"/>
      <c r="H22" s="38"/>
    </row>
    <row r="23" spans="1:8" ht="15">
      <c r="A23" s="48"/>
      <c r="B23" s="39">
        <v>8</v>
      </c>
      <c r="C23" s="42">
        <f>'Specifikacija SM'!M21</f>
        <v>0</v>
      </c>
      <c r="D23" s="42">
        <f>'Specifikacija SM'!N21</f>
        <v>0</v>
      </c>
      <c r="E23" s="40"/>
      <c r="F23" s="38"/>
      <c r="G23" s="38"/>
      <c r="H23" s="38"/>
    </row>
    <row r="24" spans="1:8" ht="15">
      <c r="A24" s="49"/>
      <c r="B24" s="39">
        <v>9</v>
      </c>
      <c r="C24" s="42">
        <f>'Specifikacija SM'!M22</f>
        <v>0</v>
      </c>
      <c r="D24" s="42">
        <f>'Specifikacija SM'!N22</f>
        <v>0</v>
      </c>
      <c r="E24" s="40"/>
      <c r="F24" s="38"/>
      <c r="G24" s="38"/>
      <c r="H24" s="38"/>
    </row>
    <row r="25" spans="1:8" ht="15">
      <c r="A25" s="49"/>
      <c r="B25" s="39">
        <v>10</v>
      </c>
      <c r="C25" s="42">
        <f>'Specifikacija SM'!M23</f>
        <v>0</v>
      </c>
      <c r="D25" s="42">
        <f>'Specifikacija SM'!N23</f>
        <v>0</v>
      </c>
      <c r="E25" s="40"/>
      <c r="F25" s="38"/>
      <c r="G25" s="38"/>
      <c r="H25" s="38"/>
    </row>
    <row r="26" spans="1:8" ht="15">
      <c r="A26" s="49"/>
      <c r="B26" s="39">
        <v>11</v>
      </c>
      <c r="C26" s="42">
        <f>'Specifikacija SM'!M24</f>
        <v>0</v>
      </c>
      <c r="D26" s="42">
        <f>'Specifikacija SM'!N24</f>
        <v>0</v>
      </c>
      <c r="E26" s="40"/>
      <c r="F26" s="38"/>
      <c r="G26" s="38"/>
      <c r="H26" s="38"/>
    </row>
    <row r="27" spans="1:8" ht="15">
      <c r="A27" s="49"/>
      <c r="B27" s="39">
        <v>12</v>
      </c>
      <c r="C27" s="42">
        <f>SUM('Specifikacija SM'!M25:M29)</f>
        <v>0</v>
      </c>
      <c r="D27" s="42">
        <f>SUM('Specifikacija SM'!N25:N29)</f>
        <v>0</v>
      </c>
      <c r="E27" s="40"/>
      <c r="F27" s="38"/>
      <c r="G27" s="38"/>
      <c r="H27" s="38"/>
    </row>
    <row r="28" spans="1:8" ht="15">
      <c r="A28" s="49"/>
      <c r="B28" s="39">
        <v>13</v>
      </c>
      <c r="C28" s="42">
        <f>'Specifikacija SM'!M30</f>
        <v>0</v>
      </c>
      <c r="D28" s="42">
        <f>'Specifikacija SM'!N30</f>
        <v>0</v>
      </c>
      <c r="E28" s="40"/>
      <c r="F28" s="38"/>
      <c r="G28" s="38"/>
      <c r="H28" s="38"/>
    </row>
    <row r="29" spans="1:8" ht="15">
      <c r="A29" s="49"/>
      <c r="B29" s="39">
        <v>14</v>
      </c>
      <c r="C29" s="42">
        <f>SUM('Specifikacija SM'!M31)</f>
        <v>0</v>
      </c>
      <c r="D29" s="42">
        <f>SUM('Specifikacija SM'!N31)</f>
        <v>0</v>
      </c>
      <c r="E29" s="40"/>
      <c r="F29" s="38"/>
      <c r="G29" s="38"/>
      <c r="H29" s="38"/>
    </row>
    <row r="30" spans="1:8" ht="15">
      <c r="A30" s="49"/>
      <c r="B30" s="39">
        <v>15</v>
      </c>
      <c r="C30" s="42">
        <f>SUM('Specifikacija SM'!M33)</f>
        <v>0</v>
      </c>
      <c r="D30" s="42">
        <f>SUM('Specifikacija SM'!N33)</f>
        <v>0</v>
      </c>
      <c r="E30" s="40"/>
      <c r="F30" s="38"/>
      <c r="G30" s="38"/>
      <c r="H30" s="38"/>
    </row>
    <row r="31" spans="1:8" ht="15">
      <c r="A31" s="49"/>
      <c r="B31" s="39">
        <v>16</v>
      </c>
      <c r="C31" s="42">
        <f>SUM('Specifikacija SM'!M33)</f>
        <v>0</v>
      </c>
      <c r="D31" s="42">
        <f>SUM('Specifikacija SM'!N33)</f>
        <v>0</v>
      </c>
      <c r="E31" s="40"/>
      <c r="F31" s="38"/>
      <c r="G31" s="38"/>
      <c r="H31" s="38"/>
    </row>
    <row r="32" spans="1:8" ht="15">
      <c r="A32" s="49"/>
      <c r="B32" s="39">
        <v>17</v>
      </c>
      <c r="C32" s="42">
        <f>'Specifikacija SM'!M34</f>
        <v>0</v>
      </c>
      <c r="D32" s="42">
        <f>'Specifikacija SM'!N34</f>
        <v>0</v>
      </c>
      <c r="E32" s="40"/>
      <c r="F32" s="38"/>
      <c r="G32" s="38"/>
      <c r="H32" s="38"/>
    </row>
    <row r="33" spans="1:8" ht="15">
      <c r="A33" s="49"/>
      <c r="B33" s="39">
        <v>18</v>
      </c>
      <c r="C33" s="42">
        <f>SUM('Specifikacija SM'!M35:M39)</f>
        <v>0</v>
      </c>
      <c r="D33" s="42">
        <f>SUM('Specifikacija SM'!N35:N39)</f>
        <v>0</v>
      </c>
      <c r="E33" s="40"/>
      <c r="F33" s="38"/>
      <c r="G33" s="38"/>
      <c r="H33" s="38"/>
    </row>
    <row r="34" spans="1:8" ht="15">
      <c r="A34" s="49"/>
      <c r="B34" s="39">
        <v>19</v>
      </c>
      <c r="C34" s="42">
        <f>SUM('Specifikacija SM'!M40:M48)</f>
        <v>0</v>
      </c>
      <c r="D34" s="42">
        <f>SUM('Specifikacija SM'!N40:N48)</f>
        <v>0</v>
      </c>
      <c r="E34" s="40"/>
      <c r="F34" s="38"/>
      <c r="G34" s="38"/>
      <c r="H34" s="38"/>
    </row>
    <row r="35" spans="1:8" ht="15">
      <c r="A35" s="49"/>
      <c r="B35" s="39">
        <v>20</v>
      </c>
      <c r="C35" s="42">
        <f>SUM('Specifikacija SM'!M49:M52)</f>
        <v>0</v>
      </c>
      <c r="D35" s="42">
        <f>SUM('Specifikacija SM'!N49:N52)</f>
        <v>0</v>
      </c>
      <c r="E35" s="40"/>
      <c r="F35" s="38"/>
      <c r="G35" s="38"/>
      <c r="H35" s="38"/>
    </row>
    <row r="36" spans="1:8" ht="15">
      <c r="A36" s="49"/>
      <c r="B36" s="39">
        <v>21</v>
      </c>
      <c r="C36" s="42">
        <f>'Specifikacija SM'!M53</f>
        <v>0</v>
      </c>
      <c r="D36" s="42">
        <f>'Specifikacija SM'!N53</f>
        <v>0</v>
      </c>
      <c r="E36" s="40"/>
      <c r="F36" s="38"/>
      <c r="G36" s="38"/>
      <c r="H36" s="38"/>
    </row>
    <row r="37" spans="1:8" ht="15">
      <c r="A37" s="49"/>
      <c r="B37" s="39">
        <v>22</v>
      </c>
      <c r="C37" s="42">
        <f>'Specifikacija SM'!M54</f>
        <v>0</v>
      </c>
      <c r="D37" s="42">
        <f>'Specifikacija SM'!N54</f>
        <v>0</v>
      </c>
      <c r="E37" s="40"/>
      <c r="F37" s="38"/>
      <c r="G37" s="38"/>
      <c r="H37" s="38"/>
    </row>
    <row r="38" spans="1:8" ht="15">
      <c r="A38" s="49"/>
      <c r="B38" s="39">
        <v>23</v>
      </c>
      <c r="C38" s="42">
        <f>'Specifikacija SM'!M55</f>
        <v>0</v>
      </c>
      <c r="D38" s="42">
        <f>'Specifikacija SM'!N55</f>
        <v>0</v>
      </c>
      <c r="E38" s="40"/>
      <c r="F38" s="38"/>
      <c r="G38" s="38"/>
      <c r="H38" s="38"/>
    </row>
    <row r="39" spans="1:8" ht="15">
      <c r="A39" s="49"/>
      <c r="B39" s="39">
        <v>24</v>
      </c>
      <c r="C39" s="42">
        <f>SUM('Specifikacija SM'!M56:M57)</f>
        <v>0</v>
      </c>
      <c r="D39" s="42">
        <f>SUM('Specifikacija SM'!N56:N57)</f>
        <v>0</v>
      </c>
      <c r="E39" s="40"/>
      <c r="F39" s="38"/>
      <c r="G39" s="38"/>
      <c r="H39" s="38"/>
    </row>
    <row r="40" spans="1:8" ht="15">
      <c r="A40" s="49"/>
      <c r="B40" s="39">
        <v>25</v>
      </c>
      <c r="C40" s="42">
        <f>SUM('Specifikacija SM'!M58:M62)</f>
        <v>0</v>
      </c>
      <c r="D40" s="42">
        <f>SUM('Specifikacija SM'!N58:N62)</f>
        <v>0</v>
      </c>
      <c r="E40" s="40"/>
      <c r="F40" s="38"/>
      <c r="G40" s="38"/>
      <c r="H40" s="38"/>
    </row>
    <row r="41" spans="1:8" ht="15">
      <c r="A41" s="49"/>
      <c r="B41" s="39">
        <v>26</v>
      </c>
      <c r="C41" s="42">
        <f>SUM('Specifikacija SM'!M63)</f>
        <v>0</v>
      </c>
      <c r="D41" s="42">
        <f>SUM('Specifikacija SM'!N63)</f>
        <v>0</v>
      </c>
      <c r="E41" s="40"/>
      <c r="F41" s="38"/>
      <c r="G41" s="38"/>
      <c r="H41" s="38"/>
    </row>
    <row r="42" spans="1:8" ht="15">
      <c r="A42" s="49"/>
      <c r="B42" s="39">
        <v>27</v>
      </c>
      <c r="C42" s="42">
        <f>SUM('Specifikacija SM'!M64)</f>
        <v>0</v>
      </c>
      <c r="D42" s="42">
        <f>SUM('Specifikacija SM'!N64)</f>
        <v>0</v>
      </c>
      <c r="E42" s="40"/>
      <c r="F42" s="38"/>
      <c r="G42" s="38"/>
      <c r="H42" s="38"/>
    </row>
    <row r="43" spans="1:8" ht="15">
      <c r="A43" s="49"/>
      <c r="B43" s="39">
        <v>28</v>
      </c>
      <c r="C43" s="42">
        <f>SUM('Specifikacija SM'!M65)</f>
        <v>0</v>
      </c>
      <c r="D43" s="42">
        <f>SUM('Specifikacija SM'!N65)</f>
        <v>0</v>
      </c>
      <c r="E43" s="40"/>
      <c r="F43" s="38"/>
      <c r="G43" s="38"/>
      <c r="H43" s="38"/>
    </row>
    <row r="44" spans="1:8" ht="15">
      <c r="A44" s="49"/>
      <c r="B44" s="39">
        <v>29</v>
      </c>
      <c r="C44" s="42">
        <f>'Specifikacija SM'!M66</f>
        <v>0</v>
      </c>
      <c r="D44" s="42">
        <f>'Specifikacija SM'!N66</f>
        <v>0</v>
      </c>
      <c r="E44" s="40"/>
      <c r="F44" s="38"/>
      <c r="G44" s="38"/>
      <c r="H44" s="38"/>
    </row>
    <row r="45" spans="1:8" ht="15">
      <c r="A45" s="49"/>
      <c r="B45" s="39">
        <v>30</v>
      </c>
      <c r="C45" s="42">
        <f>'Specifikacija SM'!M67</f>
        <v>0</v>
      </c>
      <c r="D45" s="42">
        <f>'Specifikacija SM'!N67</f>
        <v>0</v>
      </c>
      <c r="E45" s="40"/>
      <c r="F45" s="38"/>
      <c r="G45" s="38"/>
      <c r="H45" s="38"/>
    </row>
    <row r="46" spans="1:8" ht="15">
      <c r="A46" s="49"/>
      <c r="B46" s="39">
        <v>31</v>
      </c>
      <c r="C46" s="42">
        <f>'Specifikacija SM'!M68</f>
        <v>0</v>
      </c>
      <c r="D46" s="42">
        <f>'Specifikacija SM'!N68</f>
        <v>0</v>
      </c>
      <c r="E46" s="40"/>
      <c r="F46" s="38"/>
      <c r="G46" s="38"/>
      <c r="H46" s="38"/>
    </row>
    <row r="47" spans="1:8" ht="15">
      <c r="A47" s="49"/>
      <c r="B47" s="39">
        <v>32</v>
      </c>
      <c r="C47" s="42">
        <f>'Specifikacija SM'!M69</f>
        <v>0</v>
      </c>
      <c r="D47" s="42">
        <f>'Specifikacija SM'!N69</f>
        <v>0</v>
      </c>
      <c r="E47" s="40"/>
      <c r="F47" s="38"/>
      <c r="G47" s="38"/>
      <c r="H47" s="38"/>
    </row>
    <row r="48" spans="1:8" ht="15">
      <c r="A48" s="49"/>
      <c r="B48" s="39">
        <v>33</v>
      </c>
      <c r="C48" s="42">
        <f>'Specifikacija SM'!M70</f>
        <v>0</v>
      </c>
      <c r="D48" s="42">
        <f>'Specifikacija SM'!N70</f>
        <v>0</v>
      </c>
      <c r="E48" s="40"/>
      <c r="F48" s="38"/>
      <c r="G48" s="38"/>
      <c r="H48" s="38"/>
    </row>
    <row r="49" spans="1:8" ht="15">
      <c r="A49" s="49"/>
      <c r="B49" s="39">
        <v>34</v>
      </c>
      <c r="C49" s="42">
        <f>'Specifikacija SM'!M71</f>
        <v>0</v>
      </c>
      <c r="D49" s="42">
        <f>'Specifikacija SM'!N71</f>
        <v>0</v>
      </c>
      <c r="E49" s="40"/>
      <c r="F49" s="38"/>
      <c r="G49" s="38"/>
      <c r="H49" s="38"/>
    </row>
    <row r="50" spans="1:8" ht="15">
      <c r="A50" s="49"/>
      <c r="B50" s="39">
        <v>35</v>
      </c>
      <c r="C50" s="42">
        <f>SUM('Specifikacija SM'!M72:M73)</f>
        <v>0</v>
      </c>
      <c r="D50" s="42">
        <f>SUM('Specifikacija SM'!N72:N73)</f>
        <v>0</v>
      </c>
      <c r="E50" s="40"/>
      <c r="F50" s="38"/>
      <c r="G50" s="38"/>
      <c r="H50" s="38"/>
    </row>
    <row r="51" spans="1:8" ht="15">
      <c r="A51" s="49"/>
      <c r="B51" s="39">
        <v>36</v>
      </c>
      <c r="C51" s="42">
        <f>'Specifikacija SM'!M74</f>
        <v>0</v>
      </c>
      <c r="D51" s="42">
        <f>'Specifikacija SM'!N74</f>
        <v>0</v>
      </c>
      <c r="E51" s="40"/>
      <c r="F51" s="38"/>
      <c r="G51" s="38"/>
      <c r="H51" s="38"/>
    </row>
    <row r="52" spans="1:8" ht="15">
      <c r="A52" s="49"/>
      <c r="B52" s="39">
        <v>37</v>
      </c>
      <c r="C52" s="42">
        <f>SUM('Specifikacija SM'!M75:M77)</f>
        <v>0</v>
      </c>
      <c r="D52" s="42">
        <f>SUM('Specifikacija SM'!N75:N77)</f>
        <v>0</v>
      </c>
      <c r="E52" s="40"/>
      <c r="F52" s="38"/>
      <c r="G52" s="38"/>
      <c r="H52" s="38"/>
    </row>
    <row r="53" spans="1:8" ht="15">
      <c r="A53" s="49"/>
      <c r="B53" s="39">
        <v>38</v>
      </c>
      <c r="C53" s="42">
        <f>'Specifikacija SM'!M78</f>
        <v>0</v>
      </c>
      <c r="D53" s="42">
        <f>'Specifikacija SM'!N78</f>
        <v>0</v>
      </c>
      <c r="E53" s="40"/>
      <c r="F53" s="38"/>
      <c r="G53" s="38"/>
      <c r="H53" s="38"/>
    </row>
    <row r="54" spans="1:8" ht="15">
      <c r="A54" s="49"/>
      <c r="B54" s="39">
        <v>39</v>
      </c>
      <c r="C54" s="42">
        <f>'Specifikacija SM'!M79</f>
        <v>0</v>
      </c>
      <c r="D54" s="42">
        <f>'Specifikacija SM'!N79</f>
        <v>0</v>
      </c>
      <c r="E54" s="40"/>
      <c r="F54" s="38"/>
      <c r="G54" s="38"/>
      <c r="H54" s="38"/>
    </row>
    <row r="55" spans="1:8" ht="15">
      <c r="A55" s="49"/>
      <c r="B55" s="39">
        <v>40</v>
      </c>
      <c r="C55" s="42">
        <f>'Specifikacija SM'!M80</f>
        <v>0</v>
      </c>
      <c r="D55" s="42">
        <f>'Specifikacija SM'!N80</f>
        <v>0</v>
      </c>
      <c r="E55" s="40"/>
      <c r="F55" s="38"/>
      <c r="G55" s="38"/>
      <c r="H55" s="38"/>
    </row>
    <row r="56" spans="1:8" ht="15">
      <c r="A56" s="49"/>
      <c r="B56" s="39">
        <v>41</v>
      </c>
      <c r="C56" s="42">
        <f>'Specifikacija SM'!M81</f>
        <v>0</v>
      </c>
      <c r="D56" s="42">
        <f>'Specifikacija SM'!N81</f>
        <v>0</v>
      </c>
      <c r="E56" s="40"/>
      <c r="F56" s="38"/>
      <c r="G56" s="38"/>
      <c r="H56" s="38"/>
    </row>
    <row r="57" spans="1:8" ht="15">
      <c r="A57" s="49"/>
      <c r="B57" s="39">
        <v>42</v>
      </c>
      <c r="C57" s="42">
        <f>'Specifikacija SM'!M82</f>
        <v>0</v>
      </c>
      <c r="D57" s="42">
        <f>'Specifikacija SM'!N82</f>
        <v>0</v>
      </c>
      <c r="E57" s="40"/>
      <c r="F57" s="38"/>
      <c r="G57" s="38"/>
      <c r="H57" s="38"/>
    </row>
    <row r="58" spans="1:8" ht="15">
      <c r="A58" s="49"/>
      <c r="B58" s="39">
        <v>43</v>
      </c>
      <c r="C58" s="42">
        <f>'Specifikacija SM'!M83</f>
        <v>0</v>
      </c>
      <c r="D58" s="42">
        <f>'Specifikacija SM'!N83</f>
        <v>0</v>
      </c>
      <c r="E58" s="40"/>
      <c r="F58" s="38"/>
      <c r="G58" s="38"/>
      <c r="H58" s="38"/>
    </row>
    <row r="59" spans="1:8" ht="15">
      <c r="A59" s="49"/>
      <c r="B59" s="39">
        <v>44</v>
      </c>
      <c r="C59" s="42">
        <f>'Specifikacija SM'!M84</f>
        <v>0</v>
      </c>
      <c r="D59" s="42">
        <f>'Specifikacija SM'!N84</f>
        <v>0</v>
      </c>
      <c r="E59" s="40"/>
      <c r="F59" s="38"/>
      <c r="G59" s="38"/>
      <c r="H59" s="38"/>
    </row>
    <row r="60" spans="1:8" ht="15">
      <c r="A60" s="49"/>
      <c r="B60" s="39">
        <v>45</v>
      </c>
      <c r="C60" s="42">
        <f>SUM('Specifikacija SM'!M85:M88)</f>
        <v>0</v>
      </c>
      <c r="D60" s="42">
        <f>SUM('Specifikacija SM'!N85:N88)</f>
        <v>0</v>
      </c>
      <c r="E60" s="40"/>
      <c r="F60" s="38"/>
      <c r="G60" s="38"/>
      <c r="H60" s="38"/>
    </row>
    <row r="61" spans="1:8" ht="15">
      <c r="A61" s="49"/>
      <c r="B61" s="39">
        <v>46</v>
      </c>
      <c r="C61" s="42">
        <f>'Specifikacija SM'!M89</f>
        <v>0</v>
      </c>
      <c r="D61" s="42">
        <f>'Specifikacija SM'!N89</f>
        <v>0</v>
      </c>
      <c r="E61" s="40"/>
      <c r="F61" s="38"/>
      <c r="G61" s="38"/>
      <c r="H61" s="38"/>
    </row>
    <row r="62" spans="1:8" ht="15">
      <c r="A62" s="49"/>
      <c r="B62" s="39">
        <v>47</v>
      </c>
      <c r="C62" s="42">
        <f>'Specifikacija SM'!M90</f>
        <v>0</v>
      </c>
      <c r="D62" s="42">
        <f>'Specifikacija SM'!N90</f>
        <v>0</v>
      </c>
      <c r="E62" s="40"/>
      <c r="F62" s="38"/>
      <c r="G62" s="38"/>
      <c r="H62" s="38"/>
    </row>
    <row r="63" spans="1:8" ht="15">
      <c r="A63" s="49"/>
      <c r="B63" s="39">
        <v>48</v>
      </c>
      <c r="C63" s="42">
        <f>'Specifikacija SM'!M91</f>
        <v>0</v>
      </c>
      <c r="D63" s="42">
        <f>'Specifikacija SM'!N91</f>
        <v>0</v>
      </c>
      <c r="E63" s="40"/>
      <c r="F63" s="38"/>
      <c r="G63" s="38"/>
      <c r="H63" s="38"/>
    </row>
    <row r="64" spans="1:8" ht="15">
      <c r="A64" s="49"/>
      <c r="B64" s="39">
        <v>49</v>
      </c>
      <c r="C64" s="42">
        <f>'Specifikacija SM'!M92</f>
        <v>0</v>
      </c>
      <c r="D64" s="42">
        <f>'Specifikacija SM'!N92</f>
        <v>0</v>
      </c>
      <c r="E64" s="40"/>
      <c r="F64" s="38"/>
      <c r="G64" s="38"/>
      <c r="H64" s="38"/>
    </row>
    <row r="65" spans="1:8" ht="15">
      <c r="A65" s="49"/>
      <c r="B65" s="39">
        <v>50</v>
      </c>
      <c r="C65" s="42">
        <f>SUM('Specifikacija SM'!M93:M95)</f>
        <v>0</v>
      </c>
      <c r="D65" s="42">
        <f>SUM('Specifikacija SM'!N93:N95)</f>
        <v>0</v>
      </c>
      <c r="E65" s="40"/>
      <c r="F65" s="38"/>
      <c r="G65" s="38"/>
      <c r="H65" s="38"/>
    </row>
    <row r="66" spans="1:8" ht="15">
      <c r="A66" s="49"/>
      <c r="B66" s="39">
        <v>51</v>
      </c>
      <c r="C66" s="42">
        <f>SUM('Specifikacija SM'!M96:M97)</f>
        <v>0</v>
      </c>
      <c r="D66" s="42">
        <f>SUM('Specifikacija SM'!N96:N97)</f>
        <v>0</v>
      </c>
      <c r="E66" s="40"/>
      <c r="F66" s="38"/>
      <c r="G66" s="38"/>
      <c r="H66" s="38"/>
    </row>
    <row r="67" spans="1:8" ht="15">
      <c r="A67" s="49"/>
      <c r="B67" s="39">
        <v>52</v>
      </c>
      <c r="C67" s="42">
        <f>SUM('Specifikacija SM'!M98:M106)</f>
        <v>0</v>
      </c>
      <c r="D67" s="42">
        <f>SUM('Specifikacija SM'!N98:N106)</f>
        <v>0</v>
      </c>
      <c r="E67" s="40"/>
      <c r="F67" s="38"/>
      <c r="G67" s="38"/>
      <c r="H67" s="38"/>
    </row>
    <row r="68" spans="1:8" ht="15">
      <c r="A68" s="49"/>
      <c r="B68" s="39">
        <v>53</v>
      </c>
      <c r="C68" s="42">
        <f>SUM('Specifikacija SM'!M107)</f>
        <v>0</v>
      </c>
      <c r="D68" s="42">
        <f>SUM('Specifikacija SM'!N107)</f>
        <v>0</v>
      </c>
      <c r="E68" s="40"/>
      <c r="F68" s="38"/>
      <c r="G68" s="38"/>
      <c r="H68" s="38"/>
    </row>
    <row r="69" spans="1:8" ht="15">
      <c r="A69" s="49"/>
      <c r="B69" s="39">
        <v>54</v>
      </c>
      <c r="C69" s="42">
        <f>SUM('Specifikacija SM'!M108:M113)</f>
        <v>0</v>
      </c>
      <c r="D69" s="42">
        <f>SUM('Specifikacija SM'!N108:N113)</f>
        <v>0</v>
      </c>
      <c r="E69" s="40"/>
      <c r="F69" s="38"/>
      <c r="G69" s="38"/>
      <c r="H69" s="38"/>
    </row>
    <row r="70" spans="1:8" ht="15">
      <c r="A70" s="49"/>
      <c r="B70" s="39">
        <v>55</v>
      </c>
      <c r="C70" s="42">
        <f>+'Specifikacija SM'!M114</f>
        <v>0</v>
      </c>
      <c r="D70" s="42">
        <f>+'Specifikacija SM'!N114</f>
        <v>0</v>
      </c>
      <c r="E70" s="40"/>
      <c r="F70" s="38"/>
      <c r="G70" s="38"/>
      <c r="H70" s="38"/>
    </row>
    <row r="71" spans="1:8" ht="15">
      <c r="A71" s="49"/>
      <c r="B71" s="43" t="s">
        <v>97</v>
      </c>
      <c r="C71" s="44">
        <f>SUM(C16:C70)</f>
        <v>0</v>
      </c>
      <c r="D71" s="44">
        <f>SUM(D16:D70)</f>
        <v>0</v>
      </c>
      <c r="E71" s="38"/>
      <c r="F71" s="38"/>
      <c r="G71" s="38"/>
      <c r="H71" s="38"/>
    </row>
    <row r="72" spans="1:8" ht="15">
      <c r="A72" s="106"/>
      <c r="B72" s="106"/>
      <c r="C72" s="38"/>
      <c r="D72" s="38"/>
      <c r="E72" s="38"/>
      <c r="F72" s="38"/>
      <c r="G72" s="38"/>
      <c r="H72" s="38"/>
    </row>
    <row r="73" spans="1:8" ht="15">
      <c r="A73" s="105" t="s">
        <v>145</v>
      </c>
      <c r="B73" s="105"/>
      <c r="C73" s="105"/>
      <c r="D73" s="91"/>
      <c r="E73" s="93"/>
      <c r="F73" s="93"/>
      <c r="G73" s="38"/>
      <c r="H73" s="38"/>
    </row>
    <row r="74" spans="1:8" ht="15">
      <c r="A74" s="105" t="s">
        <v>119</v>
      </c>
      <c r="B74" s="105"/>
      <c r="C74" s="105"/>
      <c r="D74" s="91"/>
      <c r="E74" s="93"/>
      <c r="F74" s="93"/>
      <c r="G74" s="38"/>
      <c r="H74" s="38"/>
    </row>
    <row r="75" spans="1:8" ht="15">
      <c r="A75" s="105" t="s">
        <v>144</v>
      </c>
      <c r="B75" s="105"/>
      <c r="C75" s="105"/>
      <c r="D75" s="91"/>
      <c r="E75" s="93"/>
      <c r="F75" s="93"/>
      <c r="G75" s="38"/>
      <c r="H75" s="38"/>
    </row>
    <row r="76" spans="1:8" ht="15.75">
      <c r="A76" s="94"/>
      <c r="B76" s="94"/>
      <c r="C76" s="94"/>
      <c r="D76" s="94"/>
      <c r="E76" s="95" t="s">
        <v>153</v>
      </c>
      <c r="F76" s="96"/>
      <c r="G76" s="31"/>
      <c r="H76" s="31"/>
    </row>
    <row r="77" spans="1:8" ht="15.75">
      <c r="A77" s="33" t="s">
        <v>146</v>
      </c>
      <c r="B77" s="34"/>
      <c r="C77" s="35" t="s">
        <v>152</v>
      </c>
      <c r="D77" s="94"/>
      <c r="E77" s="92"/>
      <c r="F77" s="97"/>
      <c r="H77" s="36"/>
    </row>
    <row r="78" spans="1:8" ht="15.75">
      <c r="A78" s="33"/>
      <c r="B78" s="37"/>
      <c r="C78" s="35"/>
      <c r="D78" s="35"/>
      <c r="E78" s="35"/>
      <c r="F78" s="96"/>
      <c r="H78" s="36"/>
    </row>
    <row r="79" spans="1:6" ht="15">
      <c r="A79" s="96"/>
      <c r="B79" s="96"/>
      <c r="C79" s="96"/>
      <c r="D79" s="96"/>
      <c r="E79" s="96"/>
      <c r="F79" s="96"/>
    </row>
  </sheetData>
  <sheetProtection password="8999" sheet="1"/>
  <mergeCells count="8">
    <mergeCell ref="A74:C74"/>
    <mergeCell ref="A75:C75"/>
    <mergeCell ref="A72:B72"/>
    <mergeCell ref="A8:H8"/>
    <mergeCell ref="A11:B11"/>
    <mergeCell ref="A12:B12"/>
    <mergeCell ref="A13:B13"/>
    <mergeCell ref="A73:C73"/>
  </mergeCells>
  <dataValidations count="3">
    <dataValidation type="textLength" allowBlank="1" showInputMessage="1" showErrorMessage="1" promptTitle="Unesite Matični broj" prompt="Unesite Matični broj ponuđača" sqref="C13">
      <formula1>0</formula1>
      <formula2>999999999</formula2>
    </dataValidation>
    <dataValidation type="whole" allowBlank="1" showInputMessage="1" showErrorMessage="1" promptTitle="Unesite PIB" prompt="Unesite PIB ponuđača 9 cifara" sqref="C12">
      <formula1>0</formula1>
      <formula2>999999999</formula2>
    </dataValidation>
    <dataValidation type="textLength" allowBlank="1" showInputMessage="1" showErrorMessage="1" promptTitle="Unesite naziv ponuđača" prompt="Unesite naziv ponuđača min 3 slova, maximalno 40" sqref="C11">
      <formula1>3</formula1>
      <formula2>40</formula2>
    </dataValidation>
  </dataValidations>
  <hyperlinks>
    <hyperlink ref="B6" r:id="rId1" display="www.dzindjija.rs"/>
  </hyperlinks>
  <printOptions/>
  <pageMargins left="0.7" right="0.7" top="0.23" bottom="0.32" header="0.17"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O143"/>
  <sheetViews>
    <sheetView tabSelected="1" zoomScalePageLayoutView="0" workbookViewId="0" topLeftCell="A82">
      <selection activeCell="C78" sqref="C78"/>
    </sheetView>
  </sheetViews>
  <sheetFormatPr defaultColWidth="9.140625" defaultRowHeight="15"/>
  <cols>
    <col min="1" max="1" width="5.00390625" style="15" customWidth="1"/>
    <col min="2" max="2" width="0.13671875" style="0" hidden="1" customWidth="1"/>
    <col min="3" max="3" width="42.7109375" style="1" customWidth="1"/>
    <col min="4" max="4" width="5.57421875" style="0" customWidth="1"/>
    <col min="5" max="5" width="8.8515625" style="0" customWidth="1"/>
    <col min="6" max="6" width="10.8515625" style="0" hidden="1" customWidth="1"/>
    <col min="7" max="7" width="8.28125" style="0" hidden="1" customWidth="1"/>
    <col min="8" max="8" width="10.00390625" style="0" hidden="1" customWidth="1"/>
    <col min="9" max="9" width="13.00390625" style="0" hidden="1" customWidth="1"/>
    <col min="10" max="10" width="14.421875" style="0" customWidth="1"/>
    <col min="11" max="11" width="12.421875" style="0" customWidth="1"/>
    <col min="12" max="12" width="10.7109375" style="0" customWidth="1"/>
    <col min="13" max="14" width="13.57421875" style="0" customWidth="1"/>
    <col min="15" max="15" width="20.57421875" style="74" customWidth="1"/>
  </cols>
  <sheetData>
    <row r="1" spans="1:15" ht="75" customHeight="1">
      <c r="A1" s="17" t="s">
        <v>83</v>
      </c>
      <c r="B1" s="18" t="s">
        <v>0</v>
      </c>
      <c r="C1" s="18" t="s">
        <v>1</v>
      </c>
      <c r="D1" s="18" t="s">
        <v>2</v>
      </c>
      <c r="E1" s="18" t="s">
        <v>3</v>
      </c>
      <c r="F1" s="6" t="s">
        <v>170</v>
      </c>
      <c r="G1" s="6" t="s">
        <v>4</v>
      </c>
      <c r="H1" s="6" t="s">
        <v>5</v>
      </c>
      <c r="I1" s="6" t="s">
        <v>6</v>
      </c>
      <c r="J1" s="6" t="s">
        <v>103</v>
      </c>
      <c r="K1" s="6" t="s">
        <v>104</v>
      </c>
      <c r="L1" s="6" t="s">
        <v>105</v>
      </c>
      <c r="M1" s="6" t="s">
        <v>106</v>
      </c>
      <c r="N1" s="6" t="s">
        <v>107</v>
      </c>
      <c r="O1" s="79" t="s">
        <v>108</v>
      </c>
    </row>
    <row r="2" spans="1:15" ht="15">
      <c r="A2" s="19">
        <v>1</v>
      </c>
      <c r="B2" s="20">
        <v>1005</v>
      </c>
      <c r="C2" s="21" t="s">
        <v>7</v>
      </c>
      <c r="D2" s="20" t="s">
        <v>8</v>
      </c>
      <c r="E2" s="22">
        <v>620</v>
      </c>
      <c r="F2" s="5">
        <v>138.6</v>
      </c>
      <c r="G2" s="5">
        <v>166.32</v>
      </c>
      <c r="H2" s="5">
        <v>85932</v>
      </c>
      <c r="I2" s="5">
        <v>103118.4</v>
      </c>
      <c r="J2" s="9"/>
      <c r="K2" s="10"/>
      <c r="L2" s="10"/>
      <c r="M2" s="10"/>
      <c r="N2" s="10"/>
      <c r="O2" s="70"/>
    </row>
    <row r="3" spans="1:15" ht="15">
      <c r="A3" s="23">
        <v>2</v>
      </c>
      <c r="B3" s="24">
        <v>78</v>
      </c>
      <c r="C3" s="25" t="s">
        <v>9</v>
      </c>
      <c r="D3" s="24" t="s">
        <v>8</v>
      </c>
      <c r="E3" s="26">
        <v>520</v>
      </c>
      <c r="F3" s="7">
        <v>96</v>
      </c>
      <c r="G3" s="7">
        <v>115.2</v>
      </c>
      <c r="H3" s="7">
        <v>49920</v>
      </c>
      <c r="I3" s="7">
        <v>59904</v>
      </c>
      <c r="J3" s="11"/>
      <c r="K3" s="12"/>
      <c r="L3" s="12"/>
      <c r="M3" s="12"/>
      <c r="N3" s="12"/>
      <c r="O3" s="71"/>
    </row>
    <row r="4" spans="1:15" ht="15">
      <c r="A4" s="111">
        <v>3</v>
      </c>
      <c r="B4" s="20">
        <v>96344</v>
      </c>
      <c r="C4" s="65" t="s">
        <v>11</v>
      </c>
      <c r="D4" s="20" t="s">
        <v>12</v>
      </c>
      <c r="E4" s="22">
        <v>2</v>
      </c>
      <c r="F4" s="5">
        <v>2500</v>
      </c>
      <c r="G4" s="5">
        <v>2750</v>
      </c>
      <c r="H4" s="5">
        <v>5000</v>
      </c>
      <c r="I4" s="5">
        <v>5500</v>
      </c>
      <c r="J4" s="9"/>
      <c r="K4" s="10"/>
      <c r="L4" s="10"/>
      <c r="M4" s="10"/>
      <c r="N4" s="10"/>
      <c r="O4" s="70"/>
    </row>
    <row r="5" spans="1:15" ht="15">
      <c r="A5" s="112"/>
      <c r="B5" s="20">
        <v>96345</v>
      </c>
      <c r="C5" s="65" t="s">
        <v>13</v>
      </c>
      <c r="D5" s="20" t="s">
        <v>12</v>
      </c>
      <c r="E5" s="22">
        <v>10</v>
      </c>
      <c r="F5" s="5">
        <v>2500</v>
      </c>
      <c r="G5" s="5">
        <v>2750</v>
      </c>
      <c r="H5" s="5">
        <v>25000</v>
      </c>
      <c r="I5" s="5">
        <v>27500</v>
      </c>
      <c r="J5" s="9"/>
      <c r="K5" s="10"/>
      <c r="L5" s="10"/>
      <c r="M5" s="10"/>
      <c r="N5" s="10"/>
      <c r="O5" s="70" t="s">
        <v>154</v>
      </c>
    </row>
    <row r="6" spans="1:15" ht="15">
      <c r="A6" s="112"/>
      <c r="B6" s="20">
        <v>96346</v>
      </c>
      <c r="C6" s="65" t="s">
        <v>14</v>
      </c>
      <c r="D6" s="20" t="s">
        <v>12</v>
      </c>
      <c r="E6" s="22">
        <v>10</v>
      </c>
      <c r="F6" s="5">
        <v>2500</v>
      </c>
      <c r="G6" s="5">
        <v>2750</v>
      </c>
      <c r="H6" s="5">
        <v>25000</v>
      </c>
      <c r="I6" s="5">
        <v>27500</v>
      </c>
      <c r="J6" s="9"/>
      <c r="K6" s="10"/>
      <c r="L6" s="10"/>
      <c r="M6" s="10"/>
      <c r="N6" s="10"/>
      <c r="O6" s="70"/>
    </row>
    <row r="7" spans="1:15" ht="15">
      <c r="A7" s="112"/>
      <c r="B7" s="20">
        <v>96347</v>
      </c>
      <c r="C7" s="65" t="s">
        <v>15</v>
      </c>
      <c r="D7" s="20" t="s">
        <v>12</v>
      </c>
      <c r="E7" s="22">
        <v>7</v>
      </c>
      <c r="F7" s="5">
        <v>2500</v>
      </c>
      <c r="G7" s="5">
        <v>2750</v>
      </c>
      <c r="H7" s="5">
        <v>17500</v>
      </c>
      <c r="I7" s="5">
        <v>19250</v>
      </c>
      <c r="J7" s="9"/>
      <c r="K7" s="10"/>
      <c r="L7" s="10"/>
      <c r="M7" s="10"/>
      <c r="N7" s="10"/>
      <c r="O7" s="70"/>
    </row>
    <row r="8" spans="1:15" ht="15">
      <c r="A8" s="112"/>
      <c r="B8" s="20">
        <v>96348</v>
      </c>
      <c r="C8" s="65" t="s">
        <v>16</v>
      </c>
      <c r="D8" s="20" t="s">
        <v>12</v>
      </c>
      <c r="E8" s="22">
        <v>2</v>
      </c>
      <c r="F8" s="5">
        <v>2500</v>
      </c>
      <c r="G8" s="5">
        <v>2750</v>
      </c>
      <c r="H8" s="5">
        <v>5000</v>
      </c>
      <c r="I8" s="5">
        <v>5500</v>
      </c>
      <c r="J8" s="9"/>
      <c r="K8" s="10"/>
      <c r="L8" s="10"/>
      <c r="M8" s="10"/>
      <c r="N8" s="10"/>
      <c r="O8" s="70"/>
    </row>
    <row r="9" spans="1:15" ht="15">
      <c r="A9" s="112"/>
      <c r="B9" s="20">
        <v>96349</v>
      </c>
      <c r="C9" s="65" t="s">
        <v>17</v>
      </c>
      <c r="D9" s="20" t="s">
        <v>12</v>
      </c>
      <c r="E9" s="22">
        <v>3</v>
      </c>
      <c r="F9" s="5">
        <v>2500</v>
      </c>
      <c r="G9" s="5">
        <v>2750</v>
      </c>
      <c r="H9" s="5">
        <v>7500</v>
      </c>
      <c r="I9" s="5">
        <v>8250</v>
      </c>
      <c r="J9" s="9"/>
      <c r="K9" s="10"/>
      <c r="L9" s="10"/>
      <c r="M9" s="10"/>
      <c r="N9" s="10"/>
      <c r="O9" s="70"/>
    </row>
    <row r="10" spans="1:15" ht="15">
      <c r="A10" s="112"/>
      <c r="B10" s="20">
        <v>96351</v>
      </c>
      <c r="C10" s="65" t="s">
        <v>18</v>
      </c>
      <c r="D10" s="20" t="s">
        <v>12</v>
      </c>
      <c r="E10" s="22">
        <v>2</v>
      </c>
      <c r="F10" s="5">
        <v>2500</v>
      </c>
      <c r="G10" s="5">
        <v>2750</v>
      </c>
      <c r="H10" s="5">
        <v>5000</v>
      </c>
      <c r="I10" s="5">
        <v>5500</v>
      </c>
      <c r="J10" s="9"/>
      <c r="K10" s="10"/>
      <c r="L10" s="10"/>
      <c r="M10" s="10"/>
      <c r="N10" s="10"/>
      <c r="O10" s="70"/>
    </row>
    <row r="11" spans="1:15" ht="15">
      <c r="A11" s="113"/>
      <c r="B11" s="20">
        <v>96343</v>
      </c>
      <c r="C11" s="65" t="s">
        <v>19</v>
      </c>
      <c r="D11" s="20" t="s">
        <v>12</v>
      </c>
      <c r="E11" s="22">
        <v>1</v>
      </c>
      <c r="F11" s="5">
        <v>2500</v>
      </c>
      <c r="G11" s="5">
        <v>2750</v>
      </c>
      <c r="H11" s="5">
        <v>2500</v>
      </c>
      <c r="I11" s="5">
        <v>2750</v>
      </c>
      <c r="J11" s="9"/>
      <c r="K11" s="10"/>
      <c r="L11" s="10"/>
      <c r="M11" s="10"/>
      <c r="N11" s="10"/>
      <c r="O11" s="70"/>
    </row>
    <row r="12" spans="1:15" ht="15">
      <c r="A12" s="23">
        <v>4</v>
      </c>
      <c r="B12" s="24">
        <v>1004</v>
      </c>
      <c r="C12" s="25" t="s">
        <v>20</v>
      </c>
      <c r="D12" s="24" t="s">
        <v>21</v>
      </c>
      <c r="E12" s="26">
        <v>120</v>
      </c>
      <c r="F12" s="7">
        <v>288.00000000000006</v>
      </c>
      <c r="G12" s="7">
        <v>345.6</v>
      </c>
      <c r="H12" s="7">
        <v>34560.00000000001</v>
      </c>
      <c r="I12" s="7">
        <v>41472</v>
      </c>
      <c r="J12" s="11"/>
      <c r="K12" s="12"/>
      <c r="L12" s="12"/>
      <c r="M12" s="12"/>
      <c r="N12" s="12"/>
      <c r="O12" s="71"/>
    </row>
    <row r="13" spans="1:15" ht="15">
      <c r="A13" s="111">
        <v>5</v>
      </c>
      <c r="B13" s="24"/>
      <c r="C13" s="4" t="s">
        <v>141</v>
      </c>
      <c r="D13" s="3" t="s">
        <v>10</v>
      </c>
      <c r="E13" s="3">
        <v>50</v>
      </c>
      <c r="F13" s="7"/>
      <c r="G13" s="7"/>
      <c r="H13" s="7"/>
      <c r="I13" s="7"/>
      <c r="J13" s="13"/>
      <c r="K13" s="14"/>
      <c r="L13" s="14"/>
      <c r="M13" s="14"/>
      <c r="N13" s="14"/>
      <c r="O13" s="72"/>
    </row>
    <row r="14" spans="1:15" ht="15">
      <c r="A14" s="112"/>
      <c r="B14" s="24"/>
      <c r="C14" s="4" t="s">
        <v>142</v>
      </c>
      <c r="D14" s="3" t="s">
        <v>10</v>
      </c>
      <c r="E14" s="3">
        <v>50</v>
      </c>
      <c r="F14" s="7"/>
      <c r="G14" s="7"/>
      <c r="H14" s="7"/>
      <c r="I14" s="7"/>
      <c r="J14" s="13"/>
      <c r="K14" s="14"/>
      <c r="L14" s="14"/>
      <c r="M14" s="14"/>
      <c r="N14" s="14"/>
      <c r="O14" s="72"/>
    </row>
    <row r="15" spans="1:15" ht="15">
      <c r="A15" s="112"/>
      <c r="B15" s="20">
        <v>1100</v>
      </c>
      <c r="C15" s="21" t="s">
        <v>22</v>
      </c>
      <c r="D15" s="20" t="s">
        <v>10</v>
      </c>
      <c r="E15" s="22">
        <v>1000</v>
      </c>
      <c r="F15" s="5">
        <v>13</v>
      </c>
      <c r="G15" s="5">
        <v>15.6</v>
      </c>
      <c r="H15" s="5">
        <v>13000</v>
      </c>
      <c r="I15" s="5">
        <v>15600</v>
      </c>
      <c r="J15" s="9"/>
      <c r="K15" s="10"/>
      <c r="L15" s="10"/>
      <c r="M15" s="10"/>
      <c r="N15" s="10"/>
      <c r="O15" s="70"/>
    </row>
    <row r="16" spans="1:15" ht="15">
      <c r="A16" s="112"/>
      <c r="B16" s="20">
        <v>1101</v>
      </c>
      <c r="C16" s="21" t="s">
        <v>23</v>
      </c>
      <c r="D16" s="20" t="s">
        <v>10</v>
      </c>
      <c r="E16" s="22">
        <v>2000</v>
      </c>
      <c r="F16" s="5">
        <v>13</v>
      </c>
      <c r="G16" s="5">
        <v>15.6</v>
      </c>
      <c r="H16" s="5">
        <v>26000</v>
      </c>
      <c r="I16" s="5">
        <v>31200</v>
      </c>
      <c r="J16" s="9"/>
      <c r="K16" s="10"/>
      <c r="L16" s="10"/>
      <c r="M16" s="10"/>
      <c r="N16" s="10"/>
      <c r="O16" s="70"/>
    </row>
    <row r="17" spans="1:15" ht="15">
      <c r="A17" s="112"/>
      <c r="B17" s="20">
        <v>1102</v>
      </c>
      <c r="C17" s="21" t="s">
        <v>24</v>
      </c>
      <c r="D17" s="20" t="s">
        <v>10</v>
      </c>
      <c r="E17" s="22">
        <v>3000</v>
      </c>
      <c r="F17" s="5">
        <v>13</v>
      </c>
      <c r="G17" s="5">
        <v>15.6</v>
      </c>
      <c r="H17" s="5">
        <v>39000</v>
      </c>
      <c r="I17" s="5">
        <v>46800</v>
      </c>
      <c r="J17" s="9"/>
      <c r="K17" s="10"/>
      <c r="L17" s="10"/>
      <c r="M17" s="10"/>
      <c r="N17" s="10"/>
      <c r="O17" s="70"/>
    </row>
    <row r="18" spans="1:15" ht="15">
      <c r="A18" s="113"/>
      <c r="B18" s="20">
        <v>1103</v>
      </c>
      <c r="C18" s="21" t="s">
        <v>25</v>
      </c>
      <c r="D18" s="20" t="s">
        <v>10</v>
      </c>
      <c r="E18" s="22">
        <v>1000</v>
      </c>
      <c r="F18" s="5">
        <v>14.000000000000002</v>
      </c>
      <c r="G18" s="5">
        <v>16.8</v>
      </c>
      <c r="H18" s="5">
        <v>14000.000000000002</v>
      </c>
      <c r="I18" s="5">
        <v>16800</v>
      </c>
      <c r="J18" s="9"/>
      <c r="K18" s="10"/>
      <c r="L18" s="10"/>
      <c r="M18" s="10"/>
      <c r="N18" s="10"/>
      <c r="O18" s="70"/>
    </row>
    <row r="19" spans="1:15" ht="15">
      <c r="A19" s="23">
        <v>6</v>
      </c>
      <c r="B19" s="24">
        <v>181433</v>
      </c>
      <c r="C19" s="25" t="s">
        <v>26</v>
      </c>
      <c r="D19" s="24" t="s">
        <v>12</v>
      </c>
      <c r="E19" s="26">
        <v>10</v>
      </c>
      <c r="F19" s="7">
        <v>850</v>
      </c>
      <c r="G19" s="7">
        <v>1020</v>
      </c>
      <c r="H19" s="7">
        <v>8500</v>
      </c>
      <c r="I19" s="7">
        <v>10200</v>
      </c>
      <c r="J19" s="11"/>
      <c r="K19" s="12"/>
      <c r="L19" s="12"/>
      <c r="M19" s="12"/>
      <c r="N19" s="12"/>
      <c r="O19" s="71"/>
    </row>
    <row r="20" spans="1:15" ht="15">
      <c r="A20" s="19">
        <v>7</v>
      </c>
      <c r="B20" s="20">
        <v>1022</v>
      </c>
      <c r="C20" s="21" t="s">
        <v>171</v>
      </c>
      <c r="D20" s="20" t="s">
        <v>21</v>
      </c>
      <c r="E20" s="22">
        <v>400</v>
      </c>
      <c r="F20" s="5">
        <v>224.00000000000003</v>
      </c>
      <c r="G20" s="5">
        <v>268.8</v>
      </c>
      <c r="H20" s="5">
        <v>89600.00000000001</v>
      </c>
      <c r="I20" s="5">
        <v>107520</v>
      </c>
      <c r="J20" s="9"/>
      <c r="K20" s="10"/>
      <c r="L20" s="10"/>
      <c r="M20" s="10"/>
      <c r="N20" s="10"/>
      <c r="O20" s="70"/>
    </row>
    <row r="21" spans="1:15" ht="30">
      <c r="A21" s="23">
        <v>8</v>
      </c>
      <c r="B21" s="24"/>
      <c r="C21" s="25" t="s">
        <v>27</v>
      </c>
      <c r="D21" s="24" t="s">
        <v>12</v>
      </c>
      <c r="E21" s="26">
        <v>15</v>
      </c>
      <c r="F21" s="7">
        <v>3239.81</v>
      </c>
      <c r="G21" s="7">
        <v>3887.772</v>
      </c>
      <c r="H21" s="7">
        <v>48597.15</v>
      </c>
      <c r="I21" s="7">
        <v>58316.58</v>
      </c>
      <c r="J21" s="11"/>
      <c r="K21" s="12"/>
      <c r="L21" s="12"/>
      <c r="M21" s="12"/>
      <c r="N21" s="12"/>
      <c r="O21" s="71"/>
    </row>
    <row r="22" spans="1:15" ht="105">
      <c r="A22" s="19">
        <v>9</v>
      </c>
      <c r="B22" s="20"/>
      <c r="C22" s="21" t="s">
        <v>28</v>
      </c>
      <c r="D22" s="20" t="s">
        <v>12</v>
      </c>
      <c r="E22" s="22">
        <v>5</v>
      </c>
      <c r="F22" s="5">
        <v>8000</v>
      </c>
      <c r="G22" s="5">
        <v>9600</v>
      </c>
      <c r="H22" s="5">
        <v>40000</v>
      </c>
      <c r="I22" s="5">
        <v>48000</v>
      </c>
      <c r="J22" s="9"/>
      <c r="K22" s="10"/>
      <c r="L22" s="10"/>
      <c r="M22" s="10"/>
      <c r="N22" s="10"/>
      <c r="O22" s="70"/>
    </row>
    <row r="23" spans="1:15" ht="15">
      <c r="A23" s="23">
        <v>10</v>
      </c>
      <c r="B23" s="24">
        <v>100</v>
      </c>
      <c r="C23" s="25" t="s">
        <v>29</v>
      </c>
      <c r="D23" s="24" t="s">
        <v>10</v>
      </c>
      <c r="E23" s="26">
        <v>3000</v>
      </c>
      <c r="F23" s="7">
        <v>7.000000000000001</v>
      </c>
      <c r="G23" s="7">
        <v>8.4</v>
      </c>
      <c r="H23" s="7">
        <v>21000.000000000004</v>
      </c>
      <c r="I23" s="7">
        <v>25200</v>
      </c>
      <c r="J23" s="11"/>
      <c r="K23" s="12"/>
      <c r="L23" s="12"/>
      <c r="M23" s="12"/>
      <c r="N23" s="12"/>
      <c r="O23" s="71"/>
    </row>
    <row r="24" spans="1:15" ht="15">
      <c r="A24" s="19">
        <v>11</v>
      </c>
      <c r="B24" s="20">
        <v>1000</v>
      </c>
      <c r="C24" s="21" t="s">
        <v>30</v>
      </c>
      <c r="D24" s="20" t="s">
        <v>10</v>
      </c>
      <c r="E24" s="22">
        <v>300</v>
      </c>
      <c r="F24" s="5">
        <v>100</v>
      </c>
      <c r="G24" s="5">
        <v>120</v>
      </c>
      <c r="H24" s="5">
        <v>30000</v>
      </c>
      <c r="I24" s="5">
        <v>36000</v>
      </c>
      <c r="J24" s="9"/>
      <c r="K24" s="10"/>
      <c r="L24" s="10"/>
      <c r="M24" s="10"/>
      <c r="N24" s="10"/>
      <c r="O24" s="70"/>
    </row>
    <row r="25" spans="1:15" ht="15">
      <c r="A25" s="114">
        <v>12</v>
      </c>
      <c r="B25" s="24"/>
      <c r="C25" s="25" t="s">
        <v>84</v>
      </c>
      <c r="D25" s="24" t="s">
        <v>10</v>
      </c>
      <c r="E25" s="26">
        <v>5</v>
      </c>
      <c r="F25" s="7">
        <v>62</v>
      </c>
      <c r="G25" s="7">
        <f>F25*1.2</f>
        <v>74.39999999999999</v>
      </c>
      <c r="H25" s="7">
        <v>310</v>
      </c>
      <c r="I25" s="7">
        <f>E25*G25</f>
        <v>371.99999999999994</v>
      </c>
      <c r="J25" s="11"/>
      <c r="K25" s="12"/>
      <c r="L25" s="12"/>
      <c r="M25" s="12"/>
      <c r="N25" s="12"/>
      <c r="O25" s="71"/>
    </row>
    <row r="26" spans="1:15" ht="15">
      <c r="A26" s="115"/>
      <c r="B26" s="24"/>
      <c r="C26" s="25" t="s">
        <v>85</v>
      </c>
      <c r="D26" s="24" t="s">
        <v>10</v>
      </c>
      <c r="E26" s="26">
        <v>5</v>
      </c>
      <c r="F26" s="7">
        <v>62</v>
      </c>
      <c r="G26" s="7">
        <f>F26*1.2</f>
        <v>74.39999999999999</v>
      </c>
      <c r="H26" s="7">
        <v>310</v>
      </c>
      <c r="I26" s="7">
        <f>E26*G26</f>
        <v>371.99999999999994</v>
      </c>
      <c r="J26" s="11"/>
      <c r="K26" s="12"/>
      <c r="L26" s="12"/>
      <c r="M26" s="12"/>
      <c r="N26" s="12"/>
      <c r="O26" s="71"/>
    </row>
    <row r="27" spans="1:15" ht="15">
      <c r="A27" s="115"/>
      <c r="B27" s="24"/>
      <c r="C27" s="25" t="s">
        <v>86</v>
      </c>
      <c r="D27" s="24" t="s">
        <v>10</v>
      </c>
      <c r="E27" s="26">
        <v>5</v>
      </c>
      <c r="F27" s="7">
        <v>62</v>
      </c>
      <c r="G27" s="7">
        <f>F27*1.2</f>
        <v>74.39999999999999</v>
      </c>
      <c r="H27" s="7">
        <v>310</v>
      </c>
      <c r="I27" s="7">
        <f>E27*G27</f>
        <v>371.99999999999994</v>
      </c>
      <c r="J27" s="11"/>
      <c r="K27" s="12"/>
      <c r="L27" s="12"/>
      <c r="M27" s="12"/>
      <c r="N27" s="12"/>
      <c r="O27" s="71"/>
    </row>
    <row r="28" spans="1:15" ht="15">
      <c r="A28" s="115"/>
      <c r="B28" s="24"/>
      <c r="C28" s="25" t="s">
        <v>87</v>
      </c>
      <c r="D28" s="24" t="s">
        <v>10</v>
      </c>
      <c r="E28" s="26">
        <v>5</v>
      </c>
      <c r="F28" s="7">
        <v>62</v>
      </c>
      <c r="G28" s="7">
        <f>F28*1.2</f>
        <v>74.39999999999999</v>
      </c>
      <c r="H28" s="7">
        <v>310</v>
      </c>
      <c r="I28" s="7">
        <f>E28*G28</f>
        <v>371.99999999999994</v>
      </c>
      <c r="J28" s="11"/>
      <c r="K28" s="12"/>
      <c r="L28" s="12"/>
      <c r="M28" s="12"/>
      <c r="N28" s="12"/>
      <c r="O28" s="71"/>
    </row>
    <row r="29" spans="1:15" ht="15">
      <c r="A29" s="116"/>
      <c r="B29" s="24"/>
      <c r="C29" s="25" t="s">
        <v>88</v>
      </c>
      <c r="D29" s="24" t="s">
        <v>10</v>
      </c>
      <c r="E29" s="26">
        <v>5</v>
      </c>
      <c r="F29" s="7">
        <v>62</v>
      </c>
      <c r="G29" s="7">
        <f>F29*1.2</f>
        <v>74.39999999999999</v>
      </c>
      <c r="H29" s="7">
        <v>310</v>
      </c>
      <c r="I29" s="7">
        <f>E29*G29</f>
        <v>371.99999999999994</v>
      </c>
      <c r="J29" s="11"/>
      <c r="K29" s="12"/>
      <c r="L29" s="12"/>
      <c r="M29" s="12"/>
      <c r="N29" s="12"/>
      <c r="O29" s="71"/>
    </row>
    <row r="30" spans="1:15" ht="15">
      <c r="A30" s="19">
        <v>13</v>
      </c>
      <c r="B30" s="20"/>
      <c r="C30" s="21" t="s">
        <v>31</v>
      </c>
      <c r="D30" s="20" t="s">
        <v>10</v>
      </c>
      <c r="E30" s="22">
        <v>120</v>
      </c>
      <c r="F30" s="5">
        <v>694.87</v>
      </c>
      <c r="G30" s="5">
        <v>833.8439999999999</v>
      </c>
      <c r="H30" s="5">
        <v>83384.4</v>
      </c>
      <c r="I30" s="5">
        <v>100061.28</v>
      </c>
      <c r="J30" s="9"/>
      <c r="K30" s="10"/>
      <c r="L30" s="10"/>
      <c r="M30" s="10"/>
      <c r="N30" s="10"/>
      <c r="O30" s="70"/>
    </row>
    <row r="31" spans="1:15" ht="30">
      <c r="A31" s="23">
        <v>14</v>
      </c>
      <c r="B31" s="24">
        <v>115</v>
      </c>
      <c r="C31" s="25" t="s">
        <v>32</v>
      </c>
      <c r="D31" s="24" t="s">
        <v>12</v>
      </c>
      <c r="E31" s="26">
        <v>400</v>
      </c>
      <c r="F31" s="7">
        <v>1311</v>
      </c>
      <c r="G31" s="7">
        <v>1573.2</v>
      </c>
      <c r="H31" s="7">
        <v>524400</v>
      </c>
      <c r="I31" s="7">
        <v>629280</v>
      </c>
      <c r="J31" s="11"/>
      <c r="K31" s="12"/>
      <c r="L31" s="12"/>
      <c r="M31" s="12"/>
      <c r="N31" s="12"/>
      <c r="O31" s="71"/>
    </row>
    <row r="32" spans="1:15" ht="15">
      <c r="A32" s="19">
        <v>15</v>
      </c>
      <c r="B32" s="20"/>
      <c r="C32" s="21" t="s">
        <v>95</v>
      </c>
      <c r="D32" s="20" t="s">
        <v>96</v>
      </c>
      <c r="E32" s="22">
        <v>4</v>
      </c>
      <c r="F32" s="5">
        <v>213</v>
      </c>
      <c r="G32" s="5">
        <v>255.6</v>
      </c>
      <c r="H32" s="5">
        <f>E32*F32</f>
        <v>852</v>
      </c>
      <c r="I32" s="5">
        <f>E32*G32</f>
        <v>1022.4</v>
      </c>
      <c r="J32" s="9"/>
      <c r="K32" s="10"/>
      <c r="L32" s="10"/>
      <c r="M32" s="10"/>
      <c r="N32" s="10"/>
      <c r="O32" s="70"/>
    </row>
    <row r="33" spans="1:15" ht="15">
      <c r="A33" s="23">
        <v>16</v>
      </c>
      <c r="B33" s="24">
        <v>98863</v>
      </c>
      <c r="C33" s="25" t="s">
        <v>33</v>
      </c>
      <c r="D33" s="24" t="s">
        <v>143</v>
      </c>
      <c r="E33" s="26">
        <v>110</v>
      </c>
      <c r="F33" s="7">
        <v>213</v>
      </c>
      <c r="G33" s="7">
        <v>255.6</v>
      </c>
      <c r="H33" s="7">
        <v>23430</v>
      </c>
      <c r="I33" s="7">
        <v>28116</v>
      </c>
      <c r="J33" s="11"/>
      <c r="K33" s="12"/>
      <c r="L33" s="12"/>
      <c r="M33" s="12"/>
      <c r="N33" s="12"/>
      <c r="O33" s="71"/>
    </row>
    <row r="34" spans="1:15" ht="15">
      <c r="A34" s="19">
        <v>17</v>
      </c>
      <c r="B34" s="20">
        <v>1068</v>
      </c>
      <c r="C34" s="21" t="s">
        <v>34</v>
      </c>
      <c r="D34" s="20" t="s">
        <v>10</v>
      </c>
      <c r="E34" s="22">
        <v>20</v>
      </c>
      <c r="F34" s="5">
        <v>470</v>
      </c>
      <c r="G34" s="5">
        <v>564</v>
      </c>
      <c r="H34" s="5">
        <v>9400</v>
      </c>
      <c r="I34" s="5">
        <v>11280</v>
      </c>
      <c r="J34" s="9"/>
      <c r="K34" s="10"/>
      <c r="L34" s="10"/>
      <c r="M34" s="10"/>
      <c r="N34" s="10"/>
      <c r="O34" s="70"/>
    </row>
    <row r="35" spans="1:15" s="2" customFormat="1" ht="25.5">
      <c r="A35" s="114" t="s">
        <v>128</v>
      </c>
      <c r="B35" s="53">
        <v>94</v>
      </c>
      <c r="C35" s="59" t="s">
        <v>122</v>
      </c>
      <c r="D35" s="53" t="s">
        <v>10</v>
      </c>
      <c r="E35" s="55">
        <v>90000</v>
      </c>
      <c r="F35" s="56">
        <v>1.1727272727272726</v>
      </c>
      <c r="G35" s="56">
        <v>1.29</v>
      </c>
      <c r="H35" s="56">
        <v>105545.45454545453</v>
      </c>
      <c r="I35" s="56">
        <v>116100</v>
      </c>
      <c r="J35" s="57"/>
      <c r="K35" s="58"/>
      <c r="L35" s="58"/>
      <c r="M35" s="58"/>
      <c r="N35" s="58"/>
      <c r="O35" s="73"/>
    </row>
    <row r="36" spans="1:15" s="2" customFormat="1" ht="25.5">
      <c r="A36" s="115"/>
      <c r="B36" s="53">
        <v>97</v>
      </c>
      <c r="C36" s="59" t="s">
        <v>123</v>
      </c>
      <c r="D36" s="53" t="s">
        <v>10</v>
      </c>
      <c r="E36" s="55">
        <v>20000</v>
      </c>
      <c r="F36" s="56">
        <v>1.1727272727272726</v>
      </c>
      <c r="G36" s="56">
        <v>1.29</v>
      </c>
      <c r="H36" s="56">
        <v>23454.545454545452</v>
      </c>
      <c r="I36" s="56">
        <v>25800</v>
      </c>
      <c r="J36" s="57"/>
      <c r="K36" s="58"/>
      <c r="L36" s="58"/>
      <c r="M36" s="58"/>
      <c r="N36" s="58"/>
      <c r="O36" s="73"/>
    </row>
    <row r="37" spans="1:15" s="2" customFormat="1" ht="25.5">
      <c r="A37" s="115"/>
      <c r="B37" s="53">
        <v>1099</v>
      </c>
      <c r="C37" s="59" t="s">
        <v>124</v>
      </c>
      <c r="D37" s="53" t="s">
        <v>10</v>
      </c>
      <c r="E37" s="55">
        <v>4000</v>
      </c>
      <c r="F37" s="56">
        <v>1.1727272727272726</v>
      </c>
      <c r="G37" s="56">
        <v>1.29</v>
      </c>
      <c r="H37" s="56">
        <v>4690.90909090909</v>
      </c>
      <c r="I37" s="56">
        <v>5160</v>
      </c>
      <c r="J37" s="57"/>
      <c r="K37" s="58"/>
      <c r="L37" s="58"/>
      <c r="M37" s="58"/>
      <c r="N37" s="58"/>
      <c r="O37" s="73"/>
    </row>
    <row r="38" spans="1:15" s="2" customFormat="1" ht="25.5">
      <c r="A38" s="115"/>
      <c r="B38" s="53">
        <v>1098</v>
      </c>
      <c r="C38" s="59" t="s">
        <v>125</v>
      </c>
      <c r="D38" s="53" t="s">
        <v>10</v>
      </c>
      <c r="E38" s="55">
        <v>8000</v>
      </c>
      <c r="F38" s="56">
        <v>1.1727272727272726</v>
      </c>
      <c r="G38" s="56">
        <v>1.29</v>
      </c>
      <c r="H38" s="56">
        <v>9381.81818181818</v>
      </c>
      <c r="I38" s="56">
        <v>10320</v>
      </c>
      <c r="J38" s="57"/>
      <c r="K38" s="58"/>
      <c r="L38" s="58"/>
      <c r="M38" s="58"/>
      <c r="N38" s="58"/>
      <c r="O38" s="73"/>
    </row>
    <row r="39" spans="1:15" s="2" customFormat="1" ht="25.5">
      <c r="A39" s="116"/>
      <c r="B39" s="53">
        <v>96</v>
      </c>
      <c r="C39" s="59" t="s">
        <v>126</v>
      </c>
      <c r="D39" s="53" t="s">
        <v>10</v>
      </c>
      <c r="E39" s="55">
        <v>20000</v>
      </c>
      <c r="F39" s="56">
        <v>1.190909090909091</v>
      </c>
      <c r="G39" s="56">
        <v>1.31</v>
      </c>
      <c r="H39" s="56">
        <v>23818.18181818182</v>
      </c>
      <c r="I39" s="56">
        <v>26200</v>
      </c>
      <c r="J39" s="57"/>
      <c r="K39" s="58"/>
      <c r="L39" s="58"/>
      <c r="M39" s="58"/>
      <c r="N39" s="58"/>
      <c r="O39" s="73"/>
    </row>
    <row r="40" spans="1:15" ht="15">
      <c r="A40" s="117">
        <v>19</v>
      </c>
      <c r="B40" s="27"/>
      <c r="C40" s="28" t="s">
        <v>35</v>
      </c>
      <c r="D40" s="27" t="s">
        <v>10</v>
      </c>
      <c r="E40" s="29">
        <v>12</v>
      </c>
      <c r="F40" s="8">
        <v>377.23</v>
      </c>
      <c r="G40" s="8">
        <v>452.676</v>
      </c>
      <c r="H40" s="8">
        <v>4526.76</v>
      </c>
      <c r="I40" s="8">
        <v>5432.112</v>
      </c>
      <c r="J40" s="13"/>
      <c r="K40" s="14"/>
      <c r="L40" s="14"/>
      <c r="M40" s="14"/>
      <c r="N40" s="14"/>
      <c r="O40" s="72"/>
    </row>
    <row r="41" spans="1:15" ht="15">
      <c r="A41" s="118"/>
      <c r="B41" s="27"/>
      <c r="C41" s="28" t="s">
        <v>36</v>
      </c>
      <c r="D41" s="27" t="s">
        <v>10</v>
      </c>
      <c r="E41" s="29">
        <v>12</v>
      </c>
      <c r="F41" s="8">
        <v>432.11</v>
      </c>
      <c r="G41" s="8">
        <v>518.532</v>
      </c>
      <c r="H41" s="8">
        <v>5185.32</v>
      </c>
      <c r="I41" s="8">
        <v>6222.384</v>
      </c>
      <c r="J41" s="13"/>
      <c r="K41" s="14"/>
      <c r="L41" s="14"/>
      <c r="M41" s="14"/>
      <c r="N41" s="14"/>
      <c r="O41" s="72"/>
    </row>
    <row r="42" spans="1:15" ht="15" customHeight="1">
      <c r="A42" s="118"/>
      <c r="B42" s="27"/>
      <c r="C42" s="28" t="s">
        <v>37</v>
      </c>
      <c r="D42" s="27" t="s">
        <v>10</v>
      </c>
      <c r="E42" s="29">
        <v>12</v>
      </c>
      <c r="F42" s="8">
        <v>513.93</v>
      </c>
      <c r="G42" s="8">
        <v>616.7159999999999</v>
      </c>
      <c r="H42" s="8">
        <v>6167.16</v>
      </c>
      <c r="I42" s="8">
        <v>7400.591999999999</v>
      </c>
      <c r="J42" s="13"/>
      <c r="K42" s="14"/>
      <c r="L42" s="14"/>
      <c r="M42" s="14"/>
      <c r="N42" s="14"/>
      <c r="O42" s="72"/>
    </row>
    <row r="43" spans="1:15" ht="15">
      <c r="A43" s="118"/>
      <c r="B43" s="27"/>
      <c r="C43" s="28" t="s">
        <v>38</v>
      </c>
      <c r="D43" s="27" t="s">
        <v>10</v>
      </c>
      <c r="E43" s="29">
        <v>12</v>
      </c>
      <c r="F43" s="8">
        <v>708.86</v>
      </c>
      <c r="G43" s="8">
        <v>850.632</v>
      </c>
      <c r="H43" s="8">
        <v>8506.32</v>
      </c>
      <c r="I43" s="8">
        <v>10207.583999999999</v>
      </c>
      <c r="J43" s="13"/>
      <c r="K43" s="14"/>
      <c r="L43" s="14"/>
      <c r="M43" s="14"/>
      <c r="N43" s="14"/>
      <c r="O43" s="72"/>
    </row>
    <row r="44" spans="1:15" ht="15">
      <c r="A44" s="118"/>
      <c r="B44" s="27"/>
      <c r="C44" s="28" t="s">
        <v>39</v>
      </c>
      <c r="D44" s="27" t="s">
        <v>10</v>
      </c>
      <c r="E44" s="29">
        <v>12</v>
      </c>
      <c r="F44" s="8">
        <v>382.5</v>
      </c>
      <c r="G44" s="8">
        <v>459</v>
      </c>
      <c r="H44" s="8">
        <v>4590</v>
      </c>
      <c r="I44" s="8">
        <v>5508</v>
      </c>
      <c r="J44" s="13"/>
      <c r="K44" s="14"/>
      <c r="L44" s="14"/>
      <c r="M44" s="14"/>
      <c r="N44" s="14"/>
      <c r="O44" s="72"/>
    </row>
    <row r="45" spans="1:15" ht="15">
      <c r="A45" s="118"/>
      <c r="B45" s="27"/>
      <c r="C45" s="28" t="s">
        <v>40</v>
      </c>
      <c r="D45" s="27" t="s">
        <v>10</v>
      </c>
      <c r="E45" s="29">
        <v>12</v>
      </c>
      <c r="F45" s="8">
        <v>322.42</v>
      </c>
      <c r="G45" s="8">
        <v>386.904</v>
      </c>
      <c r="H45" s="8">
        <v>3869.04</v>
      </c>
      <c r="I45" s="8">
        <v>4642.848</v>
      </c>
      <c r="J45" s="13"/>
      <c r="K45" s="14"/>
      <c r="L45" s="14"/>
      <c r="M45" s="14"/>
      <c r="N45" s="14"/>
      <c r="O45" s="72"/>
    </row>
    <row r="46" spans="1:15" ht="15">
      <c r="A46" s="118"/>
      <c r="B46" s="27"/>
      <c r="C46" s="28" t="s">
        <v>41</v>
      </c>
      <c r="D46" s="27" t="s">
        <v>10</v>
      </c>
      <c r="E46" s="29">
        <v>12</v>
      </c>
      <c r="F46" s="8">
        <v>816.31</v>
      </c>
      <c r="G46" s="8">
        <v>979.5719999999999</v>
      </c>
      <c r="H46" s="8">
        <v>9795.72</v>
      </c>
      <c r="I46" s="8">
        <v>11754.863999999998</v>
      </c>
      <c r="J46" s="13"/>
      <c r="K46" s="14"/>
      <c r="L46" s="14"/>
      <c r="M46" s="14"/>
      <c r="N46" s="14"/>
      <c r="O46" s="72"/>
    </row>
    <row r="47" spans="1:15" ht="15">
      <c r="A47" s="118"/>
      <c r="B47" s="27"/>
      <c r="C47" s="28" t="s">
        <v>42</v>
      </c>
      <c r="D47" s="27" t="s">
        <v>10</v>
      </c>
      <c r="E47" s="29">
        <v>96</v>
      </c>
      <c r="F47" s="8">
        <v>337.25</v>
      </c>
      <c r="G47" s="8">
        <v>404.7</v>
      </c>
      <c r="H47" s="8">
        <v>32376</v>
      </c>
      <c r="I47" s="8">
        <v>38851.2</v>
      </c>
      <c r="J47" s="13"/>
      <c r="K47" s="14"/>
      <c r="L47" s="14"/>
      <c r="M47" s="14"/>
      <c r="N47" s="14"/>
      <c r="O47" s="72"/>
    </row>
    <row r="48" spans="1:15" ht="15">
      <c r="A48" s="119"/>
      <c r="B48" s="27"/>
      <c r="C48" s="28" t="s">
        <v>43</v>
      </c>
      <c r="D48" s="27" t="s">
        <v>10</v>
      </c>
      <c r="E48" s="29">
        <v>12</v>
      </c>
      <c r="F48" s="8">
        <v>622.95</v>
      </c>
      <c r="G48" s="8">
        <v>747.5400000000001</v>
      </c>
      <c r="H48" s="8">
        <v>7475.400000000001</v>
      </c>
      <c r="I48" s="8">
        <v>8970.480000000001</v>
      </c>
      <c r="J48" s="13"/>
      <c r="K48" s="14"/>
      <c r="L48" s="14"/>
      <c r="M48" s="14"/>
      <c r="N48" s="14"/>
      <c r="O48" s="72"/>
    </row>
    <row r="49" spans="1:15" ht="15">
      <c r="A49" s="114">
        <v>20</v>
      </c>
      <c r="B49" s="24">
        <v>98</v>
      </c>
      <c r="C49" s="25" t="s">
        <v>44</v>
      </c>
      <c r="D49" s="24" t="s">
        <v>10</v>
      </c>
      <c r="E49" s="26">
        <v>200</v>
      </c>
      <c r="F49" s="7">
        <v>57.699999999999996</v>
      </c>
      <c r="G49" s="7">
        <v>63.47</v>
      </c>
      <c r="H49" s="7">
        <v>11540</v>
      </c>
      <c r="I49" s="7">
        <v>12694</v>
      </c>
      <c r="J49" s="11"/>
      <c r="K49" s="12"/>
      <c r="L49" s="12"/>
      <c r="M49" s="12"/>
      <c r="N49" s="12"/>
      <c r="O49" s="71"/>
    </row>
    <row r="50" spans="1:15" ht="15">
      <c r="A50" s="115"/>
      <c r="B50" s="24">
        <v>1097</v>
      </c>
      <c r="C50" s="25" t="s">
        <v>45</v>
      </c>
      <c r="D50" s="24" t="s">
        <v>10</v>
      </c>
      <c r="E50" s="26">
        <v>120</v>
      </c>
      <c r="F50" s="7">
        <v>57.699999999999996</v>
      </c>
      <c r="G50" s="7">
        <v>63.47</v>
      </c>
      <c r="H50" s="7">
        <v>6923.999999999999</v>
      </c>
      <c r="I50" s="7">
        <v>7616.4</v>
      </c>
      <c r="J50" s="11"/>
      <c r="K50" s="12"/>
      <c r="L50" s="12"/>
      <c r="M50" s="12"/>
      <c r="N50" s="12"/>
      <c r="O50" s="71"/>
    </row>
    <row r="51" spans="1:15" ht="15">
      <c r="A51" s="115"/>
      <c r="B51" s="24">
        <v>1096</v>
      </c>
      <c r="C51" s="25" t="s">
        <v>46</v>
      </c>
      <c r="D51" s="24" t="s">
        <v>10</v>
      </c>
      <c r="E51" s="26">
        <v>80</v>
      </c>
      <c r="F51" s="7">
        <v>57.699999999999996</v>
      </c>
      <c r="G51" s="7">
        <v>63.47</v>
      </c>
      <c r="H51" s="7">
        <v>4616</v>
      </c>
      <c r="I51" s="7">
        <v>5077.6</v>
      </c>
      <c r="J51" s="11"/>
      <c r="K51" s="12"/>
      <c r="L51" s="12"/>
      <c r="M51" s="12"/>
      <c r="N51" s="12"/>
      <c r="O51" s="71"/>
    </row>
    <row r="52" spans="1:15" ht="15">
      <c r="A52" s="116"/>
      <c r="B52" s="24">
        <v>1095</v>
      </c>
      <c r="C52" s="25" t="s">
        <v>47</v>
      </c>
      <c r="D52" s="24" t="s">
        <v>10</v>
      </c>
      <c r="E52" s="26">
        <v>50</v>
      </c>
      <c r="F52" s="7">
        <v>57.699999999999996</v>
      </c>
      <c r="G52" s="7">
        <v>63.47</v>
      </c>
      <c r="H52" s="7">
        <v>2885</v>
      </c>
      <c r="I52" s="7">
        <v>3173.5</v>
      </c>
      <c r="J52" s="11"/>
      <c r="K52" s="12"/>
      <c r="L52" s="12"/>
      <c r="M52" s="12"/>
      <c r="N52" s="12"/>
      <c r="O52" s="71"/>
    </row>
    <row r="53" spans="1:15" ht="15">
      <c r="A53" s="19">
        <v>21</v>
      </c>
      <c r="B53" s="20">
        <v>1067</v>
      </c>
      <c r="C53" s="21" t="s">
        <v>48</v>
      </c>
      <c r="D53" s="20" t="s">
        <v>10</v>
      </c>
      <c r="E53" s="22">
        <v>2</v>
      </c>
      <c r="F53" s="5">
        <v>1445</v>
      </c>
      <c r="G53" s="5">
        <v>1734</v>
      </c>
      <c r="H53" s="5">
        <v>2890</v>
      </c>
      <c r="I53" s="5">
        <v>3468</v>
      </c>
      <c r="J53" s="9"/>
      <c r="K53" s="10"/>
      <c r="L53" s="10"/>
      <c r="M53" s="10"/>
      <c r="N53" s="10"/>
      <c r="O53" s="70"/>
    </row>
    <row r="54" spans="1:15" ht="15">
      <c r="A54" s="23">
        <v>22</v>
      </c>
      <c r="B54" s="24">
        <v>1028</v>
      </c>
      <c r="C54" s="25" t="s">
        <v>49</v>
      </c>
      <c r="D54" s="24" t="s">
        <v>10</v>
      </c>
      <c r="E54" s="26">
        <v>350</v>
      </c>
      <c r="F54" s="7">
        <v>18.333333333333336</v>
      </c>
      <c r="G54" s="7">
        <v>22</v>
      </c>
      <c r="H54" s="7">
        <v>6416.666666666668</v>
      </c>
      <c r="I54" s="7">
        <v>7700</v>
      </c>
      <c r="J54" s="11"/>
      <c r="K54" s="12"/>
      <c r="L54" s="12"/>
      <c r="M54" s="12"/>
      <c r="N54" s="12"/>
      <c r="O54" s="71"/>
    </row>
    <row r="55" spans="1:15" ht="29.25" customHeight="1">
      <c r="A55" s="19">
        <v>23</v>
      </c>
      <c r="B55" s="20">
        <v>369456</v>
      </c>
      <c r="C55" s="21" t="s">
        <v>50</v>
      </c>
      <c r="D55" s="20" t="s">
        <v>10</v>
      </c>
      <c r="E55" s="22">
        <v>1000</v>
      </c>
      <c r="F55" s="5">
        <v>5.6</v>
      </c>
      <c r="G55" s="5">
        <v>6.72</v>
      </c>
      <c r="H55" s="5">
        <v>5600</v>
      </c>
      <c r="I55" s="5">
        <v>6720</v>
      </c>
      <c r="J55" s="9"/>
      <c r="K55" s="10"/>
      <c r="L55" s="10"/>
      <c r="M55" s="10"/>
      <c r="N55" s="10"/>
      <c r="O55" s="70"/>
    </row>
    <row r="56" spans="1:15" ht="15">
      <c r="A56" s="114">
        <v>24</v>
      </c>
      <c r="B56" s="24">
        <v>1023</v>
      </c>
      <c r="C56" s="25" t="s">
        <v>51</v>
      </c>
      <c r="D56" s="24" t="s">
        <v>10</v>
      </c>
      <c r="E56" s="26">
        <v>70</v>
      </c>
      <c r="F56" s="7">
        <v>720</v>
      </c>
      <c r="G56" s="7">
        <v>864</v>
      </c>
      <c r="H56" s="7">
        <v>50400</v>
      </c>
      <c r="I56" s="7">
        <v>60480</v>
      </c>
      <c r="J56" s="11"/>
      <c r="K56" s="12"/>
      <c r="L56" s="12"/>
      <c r="M56" s="12"/>
      <c r="N56" s="12"/>
      <c r="O56" s="71"/>
    </row>
    <row r="57" spans="1:15" ht="15">
      <c r="A57" s="116"/>
      <c r="B57" s="24">
        <v>1024</v>
      </c>
      <c r="C57" s="25" t="s">
        <v>52</v>
      </c>
      <c r="D57" s="24" t="s">
        <v>10</v>
      </c>
      <c r="E57" s="26">
        <v>70</v>
      </c>
      <c r="F57" s="7">
        <v>680</v>
      </c>
      <c r="G57" s="7">
        <v>816</v>
      </c>
      <c r="H57" s="7">
        <v>47600</v>
      </c>
      <c r="I57" s="7">
        <v>57120</v>
      </c>
      <c r="J57" s="11"/>
      <c r="K57" s="12"/>
      <c r="L57" s="12"/>
      <c r="M57" s="12"/>
      <c r="N57" s="12"/>
      <c r="O57" s="71"/>
    </row>
    <row r="58" spans="1:15" ht="30">
      <c r="A58" s="111">
        <v>25</v>
      </c>
      <c r="B58" s="20"/>
      <c r="C58" s="21" t="s">
        <v>98</v>
      </c>
      <c r="D58" s="20" t="s">
        <v>10</v>
      </c>
      <c r="E58" s="22">
        <v>3</v>
      </c>
      <c r="F58" s="5">
        <v>650</v>
      </c>
      <c r="G58" s="5">
        <f>F58*1.1</f>
        <v>715.0000000000001</v>
      </c>
      <c r="H58" s="5">
        <f>F58*E58</f>
        <v>1950</v>
      </c>
      <c r="I58" s="5">
        <f>G58*E58</f>
        <v>2145.0000000000005</v>
      </c>
      <c r="J58" s="9"/>
      <c r="K58" s="10"/>
      <c r="L58" s="10"/>
      <c r="M58" s="10"/>
      <c r="N58" s="10"/>
      <c r="O58" s="70"/>
    </row>
    <row r="59" spans="1:15" ht="30">
      <c r="A59" s="112"/>
      <c r="B59" s="20"/>
      <c r="C59" s="21" t="s">
        <v>99</v>
      </c>
      <c r="D59" s="20" t="s">
        <v>10</v>
      </c>
      <c r="E59" s="22">
        <v>3</v>
      </c>
      <c r="F59" s="5">
        <v>650</v>
      </c>
      <c r="G59" s="5">
        <f>F59*1.1</f>
        <v>715.0000000000001</v>
      </c>
      <c r="H59" s="5">
        <f>F59*E59</f>
        <v>1950</v>
      </c>
      <c r="I59" s="5">
        <f>G59*E59</f>
        <v>2145.0000000000005</v>
      </c>
      <c r="J59" s="9"/>
      <c r="K59" s="10"/>
      <c r="L59" s="10"/>
      <c r="M59" s="10"/>
      <c r="N59" s="10"/>
      <c r="O59" s="70"/>
    </row>
    <row r="60" spans="1:15" ht="30">
      <c r="A60" s="112"/>
      <c r="B60" s="20"/>
      <c r="C60" s="21" t="s">
        <v>100</v>
      </c>
      <c r="D60" s="20" t="s">
        <v>10</v>
      </c>
      <c r="E60" s="22">
        <v>3</v>
      </c>
      <c r="F60" s="5">
        <v>650</v>
      </c>
      <c r="G60" s="5">
        <f>F60*1.1</f>
        <v>715.0000000000001</v>
      </c>
      <c r="H60" s="5">
        <f>F60*E60</f>
        <v>1950</v>
      </c>
      <c r="I60" s="5">
        <f>G60*E60</f>
        <v>2145.0000000000005</v>
      </c>
      <c r="J60" s="9"/>
      <c r="K60" s="10"/>
      <c r="L60" s="10"/>
      <c r="M60" s="10"/>
      <c r="N60" s="10"/>
      <c r="O60" s="70"/>
    </row>
    <row r="61" spans="1:15" ht="30">
      <c r="A61" s="112"/>
      <c r="B61" s="20"/>
      <c r="C61" s="21" t="s">
        <v>101</v>
      </c>
      <c r="D61" s="20" t="s">
        <v>10</v>
      </c>
      <c r="E61" s="22">
        <v>10</v>
      </c>
      <c r="F61" s="5">
        <v>650</v>
      </c>
      <c r="G61" s="5">
        <f>F61*1.1</f>
        <v>715.0000000000001</v>
      </c>
      <c r="H61" s="5">
        <f>F61*E61</f>
        <v>6500</v>
      </c>
      <c r="I61" s="5">
        <f>G61*E61</f>
        <v>7150.000000000001</v>
      </c>
      <c r="J61" s="9"/>
      <c r="K61" s="10"/>
      <c r="L61" s="10"/>
      <c r="M61" s="10"/>
      <c r="N61" s="10"/>
      <c r="O61" s="70"/>
    </row>
    <row r="62" spans="1:15" ht="30">
      <c r="A62" s="113"/>
      <c r="B62" s="20"/>
      <c r="C62" s="21" t="s">
        <v>102</v>
      </c>
      <c r="D62" s="20" t="s">
        <v>10</v>
      </c>
      <c r="E62" s="22">
        <v>10</v>
      </c>
      <c r="F62" s="5">
        <v>650</v>
      </c>
      <c r="G62" s="5">
        <f>F62*1.1</f>
        <v>715.0000000000001</v>
      </c>
      <c r="H62" s="5">
        <f>F62*E62</f>
        <v>6500</v>
      </c>
      <c r="I62" s="5">
        <f>G62*E62</f>
        <v>7150.000000000001</v>
      </c>
      <c r="J62" s="9"/>
      <c r="K62" s="10"/>
      <c r="L62" s="10"/>
      <c r="M62" s="10"/>
      <c r="N62" s="10"/>
      <c r="O62" s="70"/>
    </row>
    <row r="63" spans="1:15" ht="15">
      <c r="A63" s="23">
        <v>26</v>
      </c>
      <c r="B63" s="24">
        <v>1003</v>
      </c>
      <c r="C63" s="25" t="s">
        <v>132</v>
      </c>
      <c r="D63" s="24" t="s">
        <v>10</v>
      </c>
      <c r="E63" s="26">
        <v>2000</v>
      </c>
      <c r="F63" s="7">
        <v>79</v>
      </c>
      <c r="G63" s="7">
        <v>94.8</v>
      </c>
      <c r="H63" s="7">
        <v>158000</v>
      </c>
      <c r="I63" s="7">
        <v>189600</v>
      </c>
      <c r="J63" s="11"/>
      <c r="K63" s="12"/>
      <c r="L63" s="12"/>
      <c r="M63" s="12"/>
      <c r="N63" s="12"/>
      <c r="O63" s="71"/>
    </row>
    <row r="64" spans="1:15" ht="15">
      <c r="A64" s="19">
        <v>27</v>
      </c>
      <c r="B64" s="20"/>
      <c r="C64" s="21" t="s">
        <v>90</v>
      </c>
      <c r="D64" s="20" t="s">
        <v>91</v>
      </c>
      <c r="E64" s="22">
        <v>5</v>
      </c>
      <c r="F64" s="5">
        <v>390</v>
      </c>
      <c r="G64" s="5">
        <f>F64*1.1</f>
        <v>429.00000000000006</v>
      </c>
      <c r="H64" s="5">
        <f>F64*E64</f>
        <v>1950</v>
      </c>
      <c r="I64" s="5">
        <f>G64*E64</f>
        <v>2145.0000000000005</v>
      </c>
      <c r="J64" s="9"/>
      <c r="K64" s="10"/>
      <c r="L64" s="10"/>
      <c r="M64" s="10"/>
      <c r="N64" s="10"/>
      <c r="O64" s="70"/>
    </row>
    <row r="65" spans="1:15" ht="15">
      <c r="A65" s="23">
        <v>28</v>
      </c>
      <c r="B65" s="24">
        <v>74</v>
      </c>
      <c r="C65" s="25" t="s">
        <v>53</v>
      </c>
      <c r="D65" s="24" t="s">
        <v>10</v>
      </c>
      <c r="E65" s="26">
        <v>4000</v>
      </c>
      <c r="F65" s="7">
        <v>2.2</v>
      </c>
      <c r="G65" s="7">
        <v>2.64</v>
      </c>
      <c r="H65" s="7">
        <v>8800</v>
      </c>
      <c r="I65" s="7">
        <v>10560</v>
      </c>
      <c r="J65" s="11"/>
      <c r="K65" s="12"/>
      <c r="L65" s="12"/>
      <c r="M65" s="12"/>
      <c r="N65" s="12"/>
      <c r="O65" s="71"/>
    </row>
    <row r="66" spans="1:15" ht="15">
      <c r="A66" s="19">
        <v>29</v>
      </c>
      <c r="B66" s="20"/>
      <c r="C66" s="21" t="s">
        <v>89</v>
      </c>
      <c r="D66" s="20" t="s">
        <v>10</v>
      </c>
      <c r="E66" s="22">
        <v>20</v>
      </c>
      <c r="F66" s="5">
        <v>62</v>
      </c>
      <c r="G66" s="5">
        <f>F66*1.2</f>
        <v>74.39999999999999</v>
      </c>
      <c r="H66" s="5">
        <v>1240</v>
      </c>
      <c r="I66" s="5">
        <f>G66*E66</f>
        <v>1487.9999999999998</v>
      </c>
      <c r="J66" s="9"/>
      <c r="K66" s="10"/>
      <c r="L66" s="10"/>
      <c r="M66" s="10"/>
      <c r="N66" s="10"/>
      <c r="O66" s="70"/>
    </row>
    <row r="67" spans="1:15" ht="15">
      <c r="A67" s="23">
        <v>30</v>
      </c>
      <c r="B67" s="24"/>
      <c r="C67" s="25" t="s">
        <v>93</v>
      </c>
      <c r="D67" s="24" t="s">
        <v>10</v>
      </c>
      <c r="E67" s="26">
        <v>20</v>
      </c>
      <c r="F67" s="7">
        <v>420</v>
      </c>
      <c r="G67" s="7">
        <f>F67*1.1</f>
        <v>462.00000000000006</v>
      </c>
      <c r="H67" s="7">
        <f>F67*E67</f>
        <v>8400</v>
      </c>
      <c r="I67" s="7">
        <f>G67*E67</f>
        <v>9240.000000000002</v>
      </c>
      <c r="J67" s="11"/>
      <c r="K67" s="12"/>
      <c r="L67" s="12"/>
      <c r="M67" s="12"/>
      <c r="N67" s="12"/>
      <c r="O67" s="71"/>
    </row>
    <row r="68" spans="1:15" ht="15">
      <c r="A68" s="19">
        <v>31</v>
      </c>
      <c r="B68" s="20">
        <v>710011</v>
      </c>
      <c r="C68" s="21" t="s">
        <v>54</v>
      </c>
      <c r="D68" s="20" t="s">
        <v>21</v>
      </c>
      <c r="E68" s="22">
        <v>60</v>
      </c>
      <c r="F68" s="5">
        <v>3099.9999999999995</v>
      </c>
      <c r="G68" s="5">
        <v>3410</v>
      </c>
      <c r="H68" s="5">
        <v>185999.99999999997</v>
      </c>
      <c r="I68" s="5">
        <v>204600</v>
      </c>
      <c r="J68" s="9"/>
      <c r="K68" s="10"/>
      <c r="L68" s="10"/>
      <c r="M68" s="10"/>
      <c r="N68" s="10"/>
      <c r="O68" s="70"/>
    </row>
    <row r="69" spans="1:15" ht="15">
      <c r="A69" s="23">
        <v>32</v>
      </c>
      <c r="B69" s="24">
        <v>597452</v>
      </c>
      <c r="C69" s="25" t="s">
        <v>55</v>
      </c>
      <c r="D69" s="24" t="s">
        <v>10</v>
      </c>
      <c r="E69" s="26">
        <v>40</v>
      </c>
      <c r="F69" s="7">
        <v>818.1818181818181</v>
      </c>
      <c r="G69" s="7">
        <v>900</v>
      </c>
      <c r="H69" s="7">
        <v>32727.272727272724</v>
      </c>
      <c r="I69" s="7">
        <v>36000</v>
      </c>
      <c r="J69" s="11"/>
      <c r="K69" s="12"/>
      <c r="L69" s="12"/>
      <c r="M69" s="12"/>
      <c r="N69" s="12"/>
      <c r="O69" s="71"/>
    </row>
    <row r="70" spans="1:15" ht="15">
      <c r="A70" s="19">
        <v>33</v>
      </c>
      <c r="B70" s="20">
        <v>103146</v>
      </c>
      <c r="C70" s="21" t="s">
        <v>56</v>
      </c>
      <c r="D70" s="20" t="s">
        <v>57</v>
      </c>
      <c r="E70" s="22">
        <v>40</v>
      </c>
      <c r="F70" s="5">
        <v>360</v>
      </c>
      <c r="G70" s="5">
        <v>432</v>
      </c>
      <c r="H70" s="5">
        <v>14400</v>
      </c>
      <c r="I70" s="5">
        <v>17280</v>
      </c>
      <c r="J70" s="9"/>
      <c r="K70" s="10"/>
      <c r="L70" s="10"/>
      <c r="M70" s="10"/>
      <c r="N70" s="10"/>
      <c r="O70" s="70"/>
    </row>
    <row r="71" spans="1:15" ht="15">
      <c r="A71" s="23">
        <v>34</v>
      </c>
      <c r="B71" s="24">
        <v>1013</v>
      </c>
      <c r="C71" s="25" t="s">
        <v>58</v>
      </c>
      <c r="D71" s="24" t="s">
        <v>12</v>
      </c>
      <c r="E71" s="26">
        <v>10</v>
      </c>
      <c r="F71" s="7">
        <v>90</v>
      </c>
      <c r="G71" s="7">
        <v>108</v>
      </c>
      <c r="H71" s="7">
        <v>900</v>
      </c>
      <c r="I71" s="7">
        <v>1080</v>
      </c>
      <c r="J71" s="11"/>
      <c r="K71" s="12"/>
      <c r="L71" s="12"/>
      <c r="M71" s="12"/>
      <c r="N71" s="12"/>
      <c r="O71" s="71"/>
    </row>
    <row r="72" spans="1:15" ht="15">
      <c r="A72" s="111" t="s">
        <v>157</v>
      </c>
      <c r="B72" s="20">
        <v>1092</v>
      </c>
      <c r="C72" s="21" t="s">
        <v>59</v>
      </c>
      <c r="D72" s="20" t="s">
        <v>12</v>
      </c>
      <c r="E72" s="22">
        <v>400</v>
      </c>
      <c r="F72" s="5">
        <v>14.633333333333333</v>
      </c>
      <c r="G72" s="5">
        <v>17.56</v>
      </c>
      <c r="H72" s="5">
        <v>5853.333333333333</v>
      </c>
      <c r="I72" s="5">
        <v>7023.999999999999</v>
      </c>
      <c r="J72" s="9"/>
      <c r="K72" s="10"/>
      <c r="L72" s="10"/>
      <c r="M72" s="10"/>
      <c r="N72" s="10"/>
      <c r="O72" s="70"/>
    </row>
    <row r="73" spans="1:15" ht="15">
      <c r="A73" s="113"/>
      <c r="B73" s="20">
        <v>1020</v>
      </c>
      <c r="C73" s="21" t="s">
        <v>60</v>
      </c>
      <c r="D73" s="20" t="s">
        <v>12</v>
      </c>
      <c r="E73" s="22">
        <v>400</v>
      </c>
      <c r="F73" s="5">
        <v>14.633333333333333</v>
      </c>
      <c r="G73" s="5">
        <v>17.56</v>
      </c>
      <c r="H73" s="5">
        <v>5853.333333333333</v>
      </c>
      <c r="I73" s="5">
        <v>7023.999999999999</v>
      </c>
      <c r="J73" s="9"/>
      <c r="K73" s="10"/>
      <c r="L73" s="10"/>
      <c r="M73" s="10"/>
      <c r="N73" s="10"/>
      <c r="O73" s="70"/>
    </row>
    <row r="74" spans="1:15" ht="104.25" customHeight="1">
      <c r="A74" s="23">
        <v>36</v>
      </c>
      <c r="B74" s="53">
        <v>101</v>
      </c>
      <c r="C74" s="54" t="s">
        <v>61</v>
      </c>
      <c r="D74" s="24" t="s">
        <v>12</v>
      </c>
      <c r="E74" s="26">
        <v>400</v>
      </c>
      <c r="F74" s="7">
        <v>33</v>
      </c>
      <c r="G74" s="7">
        <v>39.6</v>
      </c>
      <c r="H74" s="7">
        <v>13200</v>
      </c>
      <c r="I74" s="7">
        <v>15840</v>
      </c>
      <c r="J74" s="11"/>
      <c r="K74" s="12"/>
      <c r="L74" s="12"/>
      <c r="M74" s="12"/>
      <c r="N74" s="12"/>
      <c r="O74" s="71"/>
    </row>
    <row r="75" spans="1:15" ht="45">
      <c r="A75" s="111" t="s">
        <v>158</v>
      </c>
      <c r="B75" s="20">
        <v>1093</v>
      </c>
      <c r="C75" s="60" t="s">
        <v>129</v>
      </c>
      <c r="D75" s="20" t="s">
        <v>12</v>
      </c>
      <c r="E75" s="22">
        <v>500</v>
      </c>
      <c r="F75" s="5">
        <v>229.00000000000003</v>
      </c>
      <c r="G75" s="5">
        <v>274.8</v>
      </c>
      <c r="H75" s="5">
        <v>114500.00000000001</v>
      </c>
      <c r="I75" s="5">
        <v>137400</v>
      </c>
      <c r="J75" s="9"/>
      <c r="K75" s="10"/>
      <c r="L75" s="10"/>
      <c r="M75" s="10"/>
      <c r="N75" s="10"/>
      <c r="O75" s="70"/>
    </row>
    <row r="76" spans="1:15" ht="45">
      <c r="A76" s="112"/>
      <c r="B76" s="20">
        <v>1091</v>
      </c>
      <c r="C76" s="60" t="s">
        <v>130</v>
      </c>
      <c r="D76" s="20" t="s">
        <v>12</v>
      </c>
      <c r="E76" s="22">
        <v>500</v>
      </c>
      <c r="F76" s="5">
        <v>229.00000000000003</v>
      </c>
      <c r="G76" s="5">
        <v>274.8</v>
      </c>
      <c r="H76" s="5">
        <v>114500.00000000001</v>
      </c>
      <c r="I76" s="5">
        <v>137400</v>
      </c>
      <c r="J76" s="9"/>
      <c r="K76" s="10"/>
      <c r="L76" s="10"/>
      <c r="M76" s="10"/>
      <c r="N76" s="10"/>
      <c r="O76" s="70"/>
    </row>
    <row r="77" spans="1:15" ht="45">
      <c r="A77" s="113"/>
      <c r="B77" s="20">
        <v>456196</v>
      </c>
      <c r="C77" s="60" t="s">
        <v>131</v>
      </c>
      <c r="D77" s="20" t="s">
        <v>12</v>
      </c>
      <c r="E77" s="22">
        <v>310</v>
      </c>
      <c r="F77" s="5">
        <v>229.00000000000003</v>
      </c>
      <c r="G77" s="5">
        <v>274.8</v>
      </c>
      <c r="H77" s="5">
        <v>70990.00000000001</v>
      </c>
      <c r="I77" s="5">
        <v>85188</v>
      </c>
      <c r="J77" s="9"/>
      <c r="K77" s="10"/>
      <c r="L77" s="10"/>
      <c r="M77" s="10"/>
      <c r="N77" s="10"/>
      <c r="O77" s="70"/>
    </row>
    <row r="78" spans="1:15" ht="51.75" customHeight="1">
      <c r="A78" s="23">
        <v>38</v>
      </c>
      <c r="B78" s="24"/>
      <c r="C78" s="18" t="s">
        <v>63</v>
      </c>
      <c r="D78" s="24" t="s">
        <v>10</v>
      </c>
      <c r="E78" s="26">
        <v>12</v>
      </c>
      <c r="F78" s="7">
        <v>72.00000000000001</v>
      </c>
      <c r="G78" s="7">
        <v>86.4</v>
      </c>
      <c r="H78" s="7">
        <v>864.0000000000002</v>
      </c>
      <c r="I78" s="7">
        <v>1036.8000000000002</v>
      </c>
      <c r="J78" s="11"/>
      <c r="K78" s="12"/>
      <c r="L78" s="12"/>
      <c r="M78" s="12"/>
      <c r="N78" s="12"/>
      <c r="O78" s="71"/>
    </row>
    <row r="79" spans="1:15" ht="75">
      <c r="A79" s="19">
        <v>39</v>
      </c>
      <c r="B79" s="20"/>
      <c r="C79" s="21" t="s">
        <v>92</v>
      </c>
      <c r="D79" s="20" t="s">
        <v>91</v>
      </c>
      <c r="E79" s="22">
        <v>10</v>
      </c>
      <c r="F79" s="5">
        <v>19925</v>
      </c>
      <c r="G79" s="5">
        <f>F79*1.2</f>
        <v>23910</v>
      </c>
      <c r="H79" s="5">
        <v>199250</v>
      </c>
      <c r="I79" s="5">
        <f>G79*E79</f>
        <v>239100</v>
      </c>
      <c r="J79" s="9"/>
      <c r="K79" s="10"/>
      <c r="L79" s="10"/>
      <c r="M79" s="10"/>
      <c r="N79" s="10"/>
      <c r="O79" s="70"/>
    </row>
    <row r="80" spans="1:15" ht="15">
      <c r="A80" s="23">
        <v>40</v>
      </c>
      <c r="B80" s="24"/>
      <c r="C80" s="25" t="s">
        <v>94</v>
      </c>
      <c r="D80" s="24" t="s">
        <v>10</v>
      </c>
      <c r="E80" s="26">
        <v>3</v>
      </c>
      <c r="F80" s="7">
        <v>25000</v>
      </c>
      <c r="G80" s="7">
        <f>F80*1.1</f>
        <v>27500.000000000004</v>
      </c>
      <c r="H80" s="7">
        <f>F80*E80</f>
        <v>75000</v>
      </c>
      <c r="I80" s="7">
        <f>G80*E80</f>
        <v>82500.00000000001</v>
      </c>
      <c r="J80" s="11"/>
      <c r="K80" s="12"/>
      <c r="L80" s="12"/>
      <c r="M80" s="12"/>
      <c r="N80" s="12"/>
      <c r="O80" s="71"/>
    </row>
    <row r="81" spans="1:15" ht="30">
      <c r="A81" s="19">
        <v>41</v>
      </c>
      <c r="B81" s="20">
        <v>104</v>
      </c>
      <c r="C81" s="21" t="s">
        <v>64</v>
      </c>
      <c r="D81" s="20" t="s">
        <v>10</v>
      </c>
      <c r="E81" s="22">
        <v>11000</v>
      </c>
      <c r="F81" s="5">
        <v>9.499999999999998</v>
      </c>
      <c r="G81" s="5">
        <v>10.45</v>
      </c>
      <c r="H81" s="5">
        <v>104499.99999999999</v>
      </c>
      <c r="I81" s="5">
        <v>114949.99999999999</v>
      </c>
      <c r="J81" s="9"/>
      <c r="K81" s="10"/>
      <c r="L81" s="10"/>
      <c r="M81" s="10"/>
      <c r="N81" s="10"/>
      <c r="O81" s="70"/>
    </row>
    <row r="82" spans="1:15" ht="15">
      <c r="A82" s="23">
        <v>42</v>
      </c>
      <c r="B82" s="24">
        <v>107</v>
      </c>
      <c r="C82" s="25" t="s">
        <v>65</v>
      </c>
      <c r="D82" s="24" t="s">
        <v>12</v>
      </c>
      <c r="E82" s="26">
        <v>10</v>
      </c>
      <c r="F82" s="7">
        <v>588</v>
      </c>
      <c r="G82" s="7">
        <v>705.6</v>
      </c>
      <c r="H82" s="7">
        <v>5880</v>
      </c>
      <c r="I82" s="7">
        <v>7056</v>
      </c>
      <c r="J82" s="11"/>
      <c r="K82" s="12"/>
      <c r="L82" s="12"/>
      <c r="M82" s="12"/>
      <c r="N82" s="12"/>
      <c r="O82" s="71"/>
    </row>
    <row r="83" spans="1:15" ht="30">
      <c r="A83" s="19">
        <v>43</v>
      </c>
      <c r="B83" s="20"/>
      <c r="C83" s="21" t="s">
        <v>66</v>
      </c>
      <c r="D83" s="20" t="s">
        <v>10</v>
      </c>
      <c r="E83" s="22">
        <v>1000</v>
      </c>
      <c r="F83" s="5">
        <v>10.083333333333334</v>
      </c>
      <c r="G83" s="5">
        <v>12.1</v>
      </c>
      <c r="H83" s="5">
        <v>10083.333333333334</v>
      </c>
      <c r="I83" s="5">
        <v>12100</v>
      </c>
      <c r="J83" s="9"/>
      <c r="K83" s="10"/>
      <c r="L83" s="10"/>
      <c r="M83" s="10"/>
      <c r="N83" s="10"/>
      <c r="O83" s="70"/>
    </row>
    <row r="84" spans="1:15" ht="15">
      <c r="A84" s="23">
        <v>44</v>
      </c>
      <c r="B84" s="24">
        <v>92972</v>
      </c>
      <c r="C84" s="25" t="s">
        <v>67</v>
      </c>
      <c r="D84" s="24" t="s">
        <v>62</v>
      </c>
      <c r="E84" s="26">
        <v>700</v>
      </c>
      <c r="F84" s="7">
        <v>110</v>
      </c>
      <c r="G84" s="7">
        <v>132</v>
      </c>
      <c r="H84" s="7">
        <v>77000</v>
      </c>
      <c r="I84" s="7">
        <v>92400</v>
      </c>
      <c r="J84" s="11"/>
      <c r="K84" s="12"/>
      <c r="L84" s="12"/>
      <c r="M84" s="12"/>
      <c r="N84" s="12"/>
      <c r="O84" s="71"/>
    </row>
    <row r="85" spans="1:15" ht="15">
      <c r="A85" s="111" t="s">
        <v>133</v>
      </c>
      <c r="B85" s="20">
        <v>102</v>
      </c>
      <c r="C85" s="21" t="s">
        <v>68</v>
      </c>
      <c r="D85" s="20" t="s">
        <v>10</v>
      </c>
      <c r="E85" s="22">
        <v>10000</v>
      </c>
      <c r="F85" s="5">
        <v>4.927272727272727</v>
      </c>
      <c r="G85" s="5">
        <v>5.42</v>
      </c>
      <c r="H85" s="5">
        <v>49272.727272727265</v>
      </c>
      <c r="I85" s="5">
        <v>54200</v>
      </c>
      <c r="J85" s="9"/>
      <c r="K85" s="10"/>
      <c r="L85" s="10"/>
      <c r="M85" s="10"/>
      <c r="N85" s="10"/>
      <c r="O85" s="70"/>
    </row>
    <row r="86" spans="1:15" ht="15">
      <c r="A86" s="112"/>
      <c r="B86" s="20">
        <v>92</v>
      </c>
      <c r="C86" s="21" t="s">
        <v>69</v>
      </c>
      <c r="D86" s="20" t="s">
        <v>10</v>
      </c>
      <c r="E86" s="22">
        <v>46000</v>
      </c>
      <c r="F86" s="5">
        <v>2.627272727272727</v>
      </c>
      <c r="G86" s="5">
        <v>2.89</v>
      </c>
      <c r="H86" s="5">
        <v>120854.54545454544</v>
      </c>
      <c r="I86" s="5">
        <v>132940</v>
      </c>
      <c r="J86" s="9"/>
      <c r="K86" s="10"/>
      <c r="L86" s="10"/>
      <c r="M86" s="10"/>
      <c r="N86" s="10"/>
      <c r="O86" s="70"/>
    </row>
    <row r="87" spans="1:15" ht="15">
      <c r="A87" s="112"/>
      <c r="B87" s="20">
        <v>103</v>
      </c>
      <c r="C87" s="21" t="s">
        <v>70</v>
      </c>
      <c r="D87" s="20" t="s">
        <v>10</v>
      </c>
      <c r="E87" s="22">
        <v>4000</v>
      </c>
      <c r="F87" s="5">
        <v>7.718181818181818</v>
      </c>
      <c r="G87" s="5">
        <v>8.49</v>
      </c>
      <c r="H87" s="5">
        <v>30872.727272727272</v>
      </c>
      <c r="I87" s="5">
        <v>33960</v>
      </c>
      <c r="J87" s="9"/>
      <c r="K87" s="10"/>
      <c r="L87" s="10"/>
      <c r="M87" s="10"/>
      <c r="N87" s="10"/>
      <c r="O87" s="70"/>
    </row>
    <row r="88" spans="1:15" ht="15">
      <c r="A88" s="113"/>
      <c r="B88" s="20">
        <v>1012</v>
      </c>
      <c r="C88" s="21" t="s">
        <v>71</v>
      </c>
      <c r="D88" s="20" t="s">
        <v>10</v>
      </c>
      <c r="E88" s="22">
        <v>38000</v>
      </c>
      <c r="F88" s="5">
        <v>3.545454545454545</v>
      </c>
      <c r="G88" s="5">
        <v>3.9</v>
      </c>
      <c r="H88" s="5">
        <v>134727.2727272727</v>
      </c>
      <c r="I88" s="5">
        <v>148200</v>
      </c>
      <c r="J88" s="9"/>
      <c r="K88" s="10"/>
      <c r="L88" s="10"/>
      <c r="M88" s="10"/>
      <c r="N88" s="10"/>
      <c r="O88" s="70"/>
    </row>
    <row r="89" spans="1:15" ht="15">
      <c r="A89" s="23">
        <v>46</v>
      </c>
      <c r="B89" s="24">
        <v>407252</v>
      </c>
      <c r="C89" s="25" t="s">
        <v>72</v>
      </c>
      <c r="D89" s="24" t="s">
        <v>62</v>
      </c>
      <c r="E89" s="26">
        <v>200</v>
      </c>
      <c r="F89" s="7">
        <v>1.6</v>
      </c>
      <c r="G89" s="7">
        <v>1.92</v>
      </c>
      <c r="H89" s="7">
        <v>320</v>
      </c>
      <c r="I89" s="7">
        <v>384</v>
      </c>
      <c r="J89" s="11"/>
      <c r="K89" s="12"/>
      <c r="L89" s="12"/>
      <c r="M89" s="12"/>
      <c r="N89" s="12"/>
      <c r="O89" s="71"/>
    </row>
    <row r="90" spans="1:15" ht="60">
      <c r="A90" s="19">
        <v>47</v>
      </c>
      <c r="B90" s="20"/>
      <c r="C90" s="21" t="s">
        <v>73</v>
      </c>
      <c r="D90" s="20" t="s">
        <v>10</v>
      </c>
      <c r="E90" s="22">
        <v>3300</v>
      </c>
      <c r="F90" s="5">
        <v>66.58</v>
      </c>
      <c r="G90" s="5">
        <v>79.896</v>
      </c>
      <c r="H90" s="5">
        <v>219714</v>
      </c>
      <c r="I90" s="5">
        <v>263656.8</v>
      </c>
      <c r="J90" s="9"/>
      <c r="K90" s="10"/>
      <c r="L90" s="10"/>
      <c r="M90" s="10"/>
      <c r="N90" s="10"/>
      <c r="O90" s="70"/>
    </row>
    <row r="91" spans="1:15" ht="45">
      <c r="A91" s="23">
        <v>48</v>
      </c>
      <c r="B91" s="24">
        <v>1019</v>
      </c>
      <c r="C91" s="25" t="s">
        <v>74</v>
      </c>
      <c r="D91" s="24" t="s">
        <v>12</v>
      </c>
      <c r="E91" s="26">
        <v>170</v>
      </c>
      <c r="F91" s="7">
        <v>1512.5</v>
      </c>
      <c r="G91" s="7">
        <v>1815</v>
      </c>
      <c r="H91" s="7">
        <v>257125</v>
      </c>
      <c r="I91" s="7">
        <v>308550</v>
      </c>
      <c r="J91" s="11"/>
      <c r="K91" s="12"/>
      <c r="L91" s="12"/>
      <c r="M91" s="12"/>
      <c r="N91" s="12"/>
      <c r="O91" s="71"/>
    </row>
    <row r="92" spans="1:15" ht="15">
      <c r="A92" s="19">
        <v>49</v>
      </c>
      <c r="B92" s="20">
        <v>964102</v>
      </c>
      <c r="C92" s="21" t="s">
        <v>75</v>
      </c>
      <c r="D92" s="20" t="s">
        <v>10</v>
      </c>
      <c r="E92" s="22">
        <v>10</v>
      </c>
      <c r="F92" s="5">
        <v>249.16666666666669</v>
      </c>
      <c r="G92" s="5">
        <v>299</v>
      </c>
      <c r="H92" s="5">
        <v>2491.666666666667</v>
      </c>
      <c r="I92" s="5">
        <v>2990</v>
      </c>
      <c r="J92" s="9"/>
      <c r="K92" s="10"/>
      <c r="L92" s="10"/>
      <c r="M92" s="10"/>
      <c r="N92" s="10"/>
      <c r="O92" s="70"/>
    </row>
    <row r="93" spans="1:15" ht="15">
      <c r="A93" s="114">
        <v>50</v>
      </c>
      <c r="B93" s="24">
        <v>96962</v>
      </c>
      <c r="C93" s="25" t="s">
        <v>76</v>
      </c>
      <c r="D93" s="24" t="s">
        <v>10</v>
      </c>
      <c r="E93" s="26">
        <v>70</v>
      </c>
      <c r="F93" s="7">
        <v>62</v>
      </c>
      <c r="G93" s="7">
        <v>68.2</v>
      </c>
      <c r="H93" s="7">
        <v>4340</v>
      </c>
      <c r="I93" s="7">
        <v>4774</v>
      </c>
      <c r="J93" s="11"/>
      <c r="K93" s="12"/>
      <c r="L93" s="12"/>
      <c r="M93" s="12"/>
      <c r="N93" s="12"/>
      <c r="O93" s="71"/>
    </row>
    <row r="94" spans="1:15" ht="15">
      <c r="A94" s="115"/>
      <c r="B94" s="24">
        <v>1090</v>
      </c>
      <c r="C94" s="25" t="s">
        <v>77</v>
      </c>
      <c r="D94" s="24" t="s">
        <v>10</v>
      </c>
      <c r="E94" s="26">
        <v>40</v>
      </c>
      <c r="F94" s="7">
        <v>62</v>
      </c>
      <c r="G94" s="7">
        <v>68.2</v>
      </c>
      <c r="H94" s="7">
        <v>2480</v>
      </c>
      <c r="I94" s="7">
        <v>2728</v>
      </c>
      <c r="J94" s="11"/>
      <c r="K94" s="12"/>
      <c r="L94" s="12"/>
      <c r="M94" s="12"/>
      <c r="N94" s="12"/>
      <c r="O94" s="71"/>
    </row>
    <row r="95" spans="1:15" ht="30" customHeight="1">
      <c r="A95" s="116"/>
      <c r="B95" s="24">
        <v>323647</v>
      </c>
      <c r="C95" s="25" t="s">
        <v>78</v>
      </c>
      <c r="D95" s="24" t="s">
        <v>10</v>
      </c>
      <c r="E95" s="26">
        <v>2400</v>
      </c>
      <c r="F95" s="7">
        <v>5.454545454545454</v>
      </c>
      <c r="G95" s="7">
        <v>6</v>
      </c>
      <c r="H95" s="7">
        <v>13090.90909090909</v>
      </c>
      <c r="I95" s="7">
        <v>14400</v>
      </c>
      <c r="J95" s="11"/>
      <c r="K95" s="12"/>
      <c r="L95" s="12"/>
      <c r="M95" s="12"/>
      <c r="N95" s="12"/>
      <c r="O95" s="71"/>
    </row>
    <row r="96" spans="1:15" ht="15">
      <c r="A96" s="111">
        <v>51</v>
      </c>
      <c r="B96" s="20">
        <v>1008</v>
      </c>
      <c r="C96" s="21" t="s">
        <v>79</v>
      </c>
      <c r="D96" s="20" t="s">
        <v>80</v>
      </c>
      <c r="E96" s="22">
        <v>270</v>
      </c>
      <c r="F96" s="5">
        <v>171</v>
      </c>
      <c r="G96" s="5">
        <v>205.2</v>
      </c>
      <c r="H96" s="5">
        <v>46170</v>
      </c>
      <c r="I96" s="5">
        <v>55404</v>
      </c>
      <c r="J96" s="9"/>
      <c r="K96" s="10"/>
      <c r="L96" s="10"/>
      <c r="M96" s="10"/>
      <c r="N96" s="10"/>
      <c r="O96" s="70"/>
    </row>
    <row r="97" spans="1:15" ht="15">
      <c r="A97" s="113"/>
      <c r="B97" s="20">
        <v>1009</v>
      </c>
      <c r="C97" s="21" t="s">
        <v>81</v>
      </c>
      <c r="D97" s="20" t="s">
        <v>80</v>
      </c>
      <c r="E97" s="22">
        <v>400</v>
      </c>
      <c r="F97" s="5">
        <v>309.7</v>
      </c>
      <c r="G97" s="5">
        <v>371.64</v>
      </c>
      <c r="H97" s="5">
        <v>123880</v>
      </c>
      <c r="I97" s="5">
        <v>148656</v>
      </c>
      <c r="J97" s="9"/>
      <c r="K97" s="10"/>
      <c r="L97" s="10"/>
      <c r="M97" s="10"/>
      <c r="N97" s="10"/>
      <c r="O97" s="70"/>
    </row>
    <row r="98" spans="1:15" ht="15">
      <c r="A98" s="114">
        <v>52</v>
      </c>
      <c r="B98" s="24"/>
      <c r="C98" s="25" t="s">
        <v>160</v>
      </c>
      <c r="D98" s="24" t="s">
        <v>169</v>
      </c>
      <c r="E98" s="26">
        <v>120</v>
      </c>
      <c r="F98" s="7">
        <v>54.23</v>
      </c>
      <c r="G98" s="7">
        <v>65.076</v>
      </c>
      <c r="H98" s="7">
        <v>3253.7999999999997</v>
      </c>
      <c r="I98" s="7">
        <v>3904.5599999999995</v>
      </c>
      <c r="J98" s="11"/>
      <c r="K98" s="12"/>
      <c r="L98" s="12"/>
      <c r="M98" s="12"/>
      <c r="N98" s="12"/>
      <c r="O98" s="71"/>
    </row>
    <row r="99" spans="1:15" ht="15">
      <c r="A99" s="115"/>
      <c r="B99" s="24"/>
      <c r="C99" s="25" t="s">
        <v>161</v>
      </c>
      <c r="D99" s="24" t="s">
        <v>169</v>
      </c>
      <c r="E99" s="26">
        <v>120</v>
      </c>
      <c r="F99" s="7">
        <v>60.24</v>
      </c>
      <c r="G99" s="7">
        <v>72.288</v>
      </c>
      <c r="H99" s="7">
        <v>3614.4</v>
      </c>
      <c r="I99" s="7">
        <v>4337.28</v>
      </c>
      <c r="J99" s="11"/>
      <c r="K99" s="12"/>
      <c r="L99" s="12"/>
      <c r="M99" s="12"/>
      <c r="N99" s="12"/>
      <c r="O99" s="71"/>
    </row>
    <row r="100" spans="1:15" ht="15">
      <c r="A100" s="115"/>
      <c r="B100" s="24"/>
      <c r="C100" s="25" t="s">
        <v>162</v>
      </c>
      <c r="D100" s="24" t="s">
        <v>169</v>
      </c>
      <c r="E100" s="26">
        <v>120</v>
      </c>
      <c r="F100" s="7">
        <v>64.7</v>
      </c>
      <c r="G100" s="7">
        <v>77.64</v>
      </c>
      <c r="H100" s="7">
        <v>3882</v>
      </c>
      <c r="I100" s="7">
        <v>4658.4</v>
      </c>
      <c r="J100" s="11"/>
      <c r="K100" s="12"/>
      <c r="L100" s="12"/>
      <c r="M100" s="12"/>
      <c r="N100" s="12"/>
      <c r="O100" s="71"/>
    </row>
    <row r="101" spans="1:15" ht="15">
      <c r="A101" s="115"/>
      <c r="B101" s="24"/>
      <c r="C101" s="25" t="s">
        <v>163</v>
      </c>
      <c r="D101" s="24" t="s">
        <v>169</v>
      </c>
      <c r="E101" s="26">
        <v>120</v>
      </c>
      <c r="F101" s="7">
        <v>70.03</v>
      </c>
      <c r="G101" s="7">
        <v>84.036</v>
      </c>
      <c r="H101" s="7">
        <v>4201.8</v>
      </c>
      <c r="I101" s="7">
        <v>5042.16</v>
      </c>
      <c r="J101" s="11"/>
      <c r="K101" s="12"/>
      <c r="L101" s="12"/>
      <c r="M101" s="12"/>
      <c r="N101" s="12"/>
      <c r="O101" s="71"/>
    </row>
    <row r="102" spans="1:15" ht="15">
      <c r="A102" s="115"/>
      <c r="B102" s="24"/>
      <c r="C102" s="25" t="s">
        <v>164</v>
      </c>
      <c r="D102" s="24" t="s">
        <v>169</v>
      </c>
      <c r="E102" s="26">
        <v>120</v>
      </c>
      <c r="F102" s="7">
        <v>76.37</v>
      </c>
      <c r="G102" s="7">
        <v>91.644</v>
      </c>
      <c r="H102" s="7">
        <v>4582.200000000001</v>
      </c>
      <c r="I102" s="7">
        <v>5498.64</v>
      </c>
      <c r="J102" s="11"/>
      <c r="K102" s="12"/>
      <c r="L102" s="12"/>
      <c r="M102" s="12"/>
      <c r="N102" s="12"/>
      <c r="O102" s="71"/>
    </row>
    <row r="103" spans="1:15" ht="15">
      <c r="A103" s="115"/>
      <c r="B103" s="24"/>
      <c r="C103" s="25" t="s">
        <v>165</v>
      </c>
      <c r="D103" s="24" t="s">
        <v>169</v>
      </c>
      <c r="E103" s="26">
        <v>480</v>
      </c>
      <c r="F103" s="7">
        <v>105.04</v>
      </c>
      <c r="G103" s="7">
        <v>126.048</v>
      </c>
      <c r="H103" s="7">
        <v>25209.600000000002</v>
      </c>
      <c r="I103" s="7">
        <v>30251.52</v>
      </c>
      <c r="J103" s="11"/>
      <c r="K103" s="12"/>
      <c r="L103" s="12"/>
      <c r="M103" s="12"/>
      <c r="N103" s="12"/>
      <c r="O103" s="71"/>
    </row>
    <row r="104" spans="1:15" ht="15">
      <c r="A104" s="115"/>
      <c r="B104" s="24"/>
      <c r="C104" s="25" t="s">
        <v>166</v>
      </c>
      <c r="D104" s="24" t="s">
        <v>169</v>
      </c>
      <c r="E104" s="26">
        <v>240</v>
      </c>
      <c r="F104" s="7">
        <v>118.42</v>
      </c>
      <c r="G104" s="7">
        <v>142.10399999999998</v>
      </c>
      <c r="H104" s="7">
        <v>14210.4</v>
      </c>
      <c r="I104" s="7">
        <v>17052.48</v>
      </c>
      <c r="J104" s="11"/>
      <c r="K104" s="12"/>
      <c r="L104" s="12"/>
      <c r="M104" s="12"/>
      <c r="N104" s="12"/>
      <c r="O104" s="71"/>
    </row>
    <row r="105" spans="1:15" ht="15">
      <c r="A105" s="115"/>
      <c r="B105" s="24"/>
      <c r="C105" s="25" t="s">
        <v>167</v>
      </c>
      <c r="D105" s="24" t="s">
        <v>169</v>
      </c>
      <c r="E105" s="26">
        <v>240</v>
      </c>
      <c r="F105" s="7">
        <v>131.29</v>
      </c>
      <c r="G105" s="7">
        <v>157.54799999999997</v>
      </c>
      <c r="H105" s="7">
        <v>15754.8</v>
      </c>
      <c r="I105" s="7">
        <v>18905.76</v>
      </c>
      <c r="J105" s="11"/>
      <c r="K105" s="12"/>
      <c r="L105" s="12"/>
      <c r="M105" s="12"/>
      <c r="N105" s="12"/>
      <c r="O105" s="71"/>
    </row>
    <row r="106" spans="1:15" ht="15">
      <c r="A106" s="116"/>
      <c r="B106" s="24"/>
      <c r="C106" s="25" t="s">
        <v>168</v>
      </c>
      <c r="D106" s="24" t="s">
        <v>169</v>
      </c>
      <c r="E106" s="26">
        <v>240</v>
      </c>
      <c r="F106" s="7">
        <v>140.04</v>
      </c>
      <c r="G106" s="7">
        <v>168.04799999999997</v>
      </c>
      <c r="H106" s="7">
        <v>16804.8</v>
      </c>
      <c r="I106" s="7">
        <v>20165.76</v>
      </c>
      <c r="J106" s="11"/>
      <c r="K106" s="12"/>
      <c r="L106" s="12"/>
      <c r="M106" s="12"/>
      <c r="N106" s="12"/>
      <c r="O106" s="71"/>
    </row>
    <row r="107" spans="1:15" ht="140.25" customHeight="1">
      <c r="A107" s="19">
        <v>53</v>
      </c>
      <c r="B107" s="20">
        <v>81</v>
      </c>
      <c r="C107" s="63" t="s">
        <v>82</v>
      </c>
      <c r="D107" s="20" t="s">
        <v>10</v>
      </c>
      <c r="E107" s="22">
        <v>50</v>
      </c>
      <c r="F107" s="5">
        <v>1100</v>
      </c>
      <c r="G107" s="5">
        <v>1320</v>
      </c>
      <c r="H107" s="5">
        <v>55000</v>
      </c>
      <c r="I107" s="5">
        <v>66000</v>
      </c>
      <c r="J107" s="9"/>
      <c r="K107" s="10"/>
      <c r="L107" s="10"/>
      <c r="M107" s="10"/>
      <c r="N107" s="10"/>
      <c r="O107" s="70"/>
    </row>
    <row r="108" spans="1:15" ht="30">
      <c r="A108" s="114">
        <v>54</v>
      </c>
      <c r="B108" s="24">
        <v>79</v>
      </c>
      <c r="C108" s="25" t="s">
        <v>135</v>
      </c>
      <c r="D108" s="24" t="s">
        <v>10</v>
      </c>
      <c r="E108" s="26">
        <v>6000</v>
      </c>
      <c r="F108" s="7">
        <v>14.441666666666666</v>
      </c>
      <c r="G108" s="7">
        <v>17.33</v>
      </c>
      <c r="H108" s="7">
        <v>86650</v>
      </c>
      <c r="I108" s="7">
        <v>103979.99999999999</v>
      </c>
      <c r="J108" s="11"/>
      <c r="K108" s="12"/>
      <c r="L108" s="12"/>
      <c r="M108" s="12"/>
      <c r="N108" s="12"/>
      <c r="O108" s="71"/>
    </row>
    <row r="109" spans="1:15" ht="30">
      <c r="A109" s="115"/>
      <c r="B109" s="24">
        <v>80</v>
      </c>
      <c r="C109" s="25" t="s">
        <v>136</v>
      </c>
      <c r="D109" s="24" t="s">
        <v>10</v>
      </c>
      <c r="E109" s="26">
        <v>3500</v>
      </c>
      <c r="F109" s="7">
        <v>16.3</v>
      </c>
      <c r="G109" s="7">
        <v>19.56</v>
      </c>
      <c r="H109" s="7">
        <v>57050</v>
      </c>
      <c r="I109" s="7">
        <v>68460</v>
      </c>
      <c r="J109" s="11"/>
      <c r="K109" s="12"/>
      <c r="L109" s="12"/>
      <c r="M109" s="12"/>
      <c r="N109" s="12"/>
      <c r="O109" s="71"/>
    </row>
    <row r="110" spans="1:15" ht="30">
      <c r="A110" s="115"/>
      <c r="B110" s="24">
        <v>90</v>
      </c>
      <c r="C110" s="25" t="s">
        <v>137</v>
      </c>
      <c r="D110" s="24" t="s">
        <v>10</v>
      </c>
      <c r="E110" s="26">
        <v>1700</v>
      </c>
      <c r="F110" s="7">
        <v>21.6</v>
      </c>
      <c r="G110" s="7">
        <v>25.92</v>
      </c>
      <c r="H110" s="7">
        <v>36720</v>
      </c>
      <c r="I110" s="7">
        <v>44064</v>
      </c>
      <c r="J110" s="11"/>
      <c r="K110" s="12"/>
      <c r="L110" s="12"/>
      <c r="M110" s="12"/>
      <c r="N110" s="12"/>
      <c r="O110" s="71"/>
    </row>
    <row r="111" spans="1:15" ht="30">
      <c r="A111" s="115"/>
      <c r="B111" s="24">
        <v>77</v>
      </c>
      <c r="C111" s="25" t="s">
        <v>139</v>
      </c>
      <c r="D111" s="24" t="s">
        <v>10</v>
      </c>
      <c r="E111" s="26">
        <v>1200</v>
      </c>
      <c r="F111" s="7">
        <v>8.100000000000001</v>
      </c>
      <c r="G111" s="7">
        <v>9.72</v>
      </c>
      <c r="H111" s="7">
        <v>9720.000000000002</v>
      </c>
      <c r="I111" s="7">
        <v>11664</v>
      </c>
      <c r="J111" s="11"/>
      <c r="K111" s="12"/>
      <c r="L111" s="12"/>
      <c r="M111" s="12"/>
      <c r="N111" s="12"/>
      <c r="O111" s="71"/>
    </row>
    <row r="112" spans="1:15" ht="30">
      <c r="A112" s="115"/>
      <c r="B112" s="24">
        <v>89</v>
      </c>
      <c r="C112" s="25" t="s">
        <v>138</v>
      </c>
      <c r="D112" s="24" t="s">
        <v>10</v>
      </c>
      <c r="E112" s="26">
        <v>3000</v>
      </c>
      <c r="F112" s="7">
        <v>10.45</v>
      </c>
      <c r="G112" s="7">
        <v>12.54</v>
      </c>
      <c r="H112" s="7">
        <v>31349.999999999996</v>
      </c>
      <c r="I112" s="7">
        <v>37620</v>
      </c>
      <c r="J112" s="11"/>
      <c r="K112" s="12"/>
      <c r="L112" s="12"/>
      <c r="M112" s="12"/>
      <c r="N112" s="12"/>
      <c r="O112" s="71"/>
    </row>
    <row r="113" spans="1:15" ht="30">
      <c r="A113" s="115"/>
      <c r="B113" s="81">
        <v>76</v>
      </c>
      <c r="C113" s="82" t="s">
        <v>140</v>
      </c>
      <c r="D113" s="81" t="s">
        <v>10</v>
      </c>
      <c r="E113" s="83">
        <v>6000</v>
      </c>
      <c r="F113" s="16">
        <v>12</v>
      </c>
      <c r="G113" s="16">
        <v>14.4</v>
      </c>
      <c r="H113" s="16">
        <v>72000</v>
      </c>
      <c r="I113" s="16">
        <v>86400</v>
      </c>
      <c r="J113" s="84"/>
      <c r="K113" s="85"/>
      <c r="L113" s="85"/>
      <c r="M113" s="85"/>
      <c r="N113" s="85"/>
      <c r="O113" s="86"/>
    </row>
    <row r="114" spans="1:15" ht="63" customHeight="1">
      <c r="A114" s="87">
        <v>55</v>
      </c>
      <c r="B114" s="87"/>
      <c r="C114" s="88" t="s">
        <v>159</v>
      </c>
      <c r="D114" s="89" t="s">
        <v>143</v>
      </c>
      <c r="E114" s="90">
        <v>480</v>
      </c>
      <c r="F114" s="87"/>
      <c r="G114" s="87"/>
      <c r="H114" s="8">
        <f>SUM(H2:H113)</f>
        <v>4297963.766969696</v>
      </c>
      <c r="I114" s="8">
        <f>SUM(I2:I113)</f>
        <v>5050714.383999999</v>
      </c>
      <c r="J114" s="98"/>
      <c r="K114" s="98"/>
      <c r="L114" s="98"/>
      <c r="M114" s="98"/>
      <c r="N114" s="98"/>
      <c r="O114" s="99"/>
    </row>
    <row r="115" spans="1:15" ht="15" customHeight="1">
      <c r="A115" s="66"/>
      <c r="B115" s="66"/>
      <c r="C115" s="64" t="s">
        <v>127</v>
      </c>
      <c r="D115" s="62"/>
      <c r="E115" s="62"/>
      <c r="F115" s="62"/>
      <c r="G115" s="62"/>
      <c r="H115" s="62"/>
      <c r="I115" s="62"/>
      <c r="J115" s="62"/>
      <c r="K115" s="62"/>
      <c r="L115" s="62"/>
      <c r="M115" s="62"/>
      <c r="N115" s="62"/>
      <c r="O115" s="75"/>
    </row>
    <row r="116" spans="1:15" ht="15">
      <c r="A116" s="66"/>
      <c r="B116" s="66"/>
      <c r="C116" s="110" t="s">
        <v>151</v>
      </c>
      <c r="D116" s="110"/>
      <c r="E116" s="110"/>
      <c r="F116" s="110"/>
      <c r="G116" s="110"/>
      <c r="H116" s="110"/>
      <c r="I116" s="110"/>
      <c r="J116" s="110"/>
      <c r="K116" s="110"/>
      <c r="L116" s="110"/>
      <c r="M116" s="110"/>
      <c r="N116" s="110"/>
      <c r="O116" s="110"/>
    </row>
    <row r="117" spans="1:15" ht="15">
      <c r="A117" s="66"/>
      <c r="B117" s="66"/>
      <c r="C117" s="110"/>
      <c r="D117" s="110"/>
      <c r="E117" s="110"/>
      <c r="F117" s="110"/>
      <c r="G117" s="110"/>
      <c r="H117" s="110"/>
      <c r="I117" s="110"/>
      <c r="J117" s="110"/>
      <c r="K117" s="110"/>
      <c r="L117" s="110"/>
      <c r="M117" s="110"/>
      <c r="N117" s="110"/>
      <c r="O117" s="110"/>
    </row>
    <row r="118" spans="1:15" ht="15" customHeight="1">
      <c r="A118" s="66"/>
      <c r="B118" s="66"/>
      <c r="C118" s="110"/>
      <c r="D118" s="110"/>
      <c r="E118" s="110"/>
      <c r="F118" s="110"/>
      <c r="G118" s="110"/>
      <c r="H118" s="110"/>
      <c r="I118" s="110"/>
      <c r="J118" s="110"/>
      <c r="K118" s="110"/>
      <c r="L118" s="110"/>
      <c r="M118" s="110"/>
      <c r="N118" s="110"/>
      <c r="O118" s="110"/>
    </row>
    <row r="119" spans="1:15" ht="30.75" customHeight="1">
      <c r="A119" s="66"/>
      <c r="B119" s="66"/>
      <c r="C119" s="110"/>
      <c r="D119" s="110"/>
      <c r="E119" s="110"/>
      <c r="F119" s="110"/>
      <c r="G119" s="110"/>
      <c r="H119" s="110"/>
      <c r="I119" s="110"/>
      <c r="J119" s="110"/>
      <c r="K119" s="110"/>
      <c r="L119" s="110"/>
      <c r="M119" s="110"/>
      <c r="N119" s="110"/>
      <c r="O119" s="110"/>
    </row>
    <row r="120" spans="1:15" ht="15">
      <c r="A120" s="66"/>
      <c r="B120" s="66"/>
      <c r="C120" s="64" t="s">
        <v>149</v>
      </c>
      <c r="D120" s="80"/>
      <c r="E120" s="80"/>
      <c r="F120" s="80"/>
      <c r="G120" s="80"/>
      <c r="H120" s="80"/>
      <c r="I120" s="80"/>
      <c r="J120" s="80"/>
      <c r="K120" s="80"/>
      <c r="L120" s="80"/>
      <c r="M120" s="80"/>
      <c r="N120" s="80"/>
      <c r="O120" s="76"/>
    </row>
    <row r="121" spans="1:15" ht="15">
      <c r="A121" s="66"/>
      <c r="B121" s="66"/>
      <c r="C121" s="69" t="s">
        <v>150</v>
      </c>
      <c r="D121" s="80"/>
      <c r="E121" s="80"/>
      <c r="F121" s="80"/>
      <c r="G121" s="80"/>
      <c r="H121" s="80"/>
      <c r="I121" s="80"/>
      <c r="J121" s="80"/>
      <c r="K121" s="80"/>
      <c r="L121" s="80"/>
      <c r="M121" s="80"/>
      <c r="N121" s="80"/>
      <c r="O121" s="76"/>
    </row>
    <row r="122" spans="1:15" ht="38.25" customHeight="1">
      <c r="A122" s="66"/>
      <c r="B122" s="66"/>
      <c r="C122" s="80"/>
      <c r="D122" s="80"/>
      <c r="E122" s="80"/>
      <c r="F122" s="80"/>
      <c r="G122" s="80"/>
      <c r="H122" s="80"/>
      <c r="I122" s="80"/>
      <c r="J122" s="80"/>
      <c r="K122" s="80"/>
      <c r="L122" s="80"/>
      <c r="M122" s="80"/>
      <c r="N122" s="80"/>
      <c r="O122" s="76"/>
    </row>
    <row r="123" spans="1:15" ht="15" customHeight="1">
      <c r="A123" s="66"/>
      <c r="B123" s="66"/>
      <c r="C123" s="64" t="s">
        <v>134</v>
      </c>
      <c r="D123" s="61"/>
      <c r="E123" s="61"/>
      <c r="F123" s="61"/>
      <c r="G123" s="61"/>
      <c r="H123" s="61"/>
      <c r="I123" s="61"/>
      <c r="J123" s="61"/>
      <c r="K123" s="61"/>
      <c r="L123" s="61"/>
      <c r="M123" s="61"/>
      <c r="N123" s="61"/>
      <c r="O123" s="77"/>
    </row>
    <row r="124" spans="1:15" ht="15" customHeight="1">
      <c r="A124" s="66"/>
      <c r="B124" s="66"/>
      <c r="C124" s="109" t="s">
        <v>156</v>
      </c>
      <c r="D124" s="110"/>
      <c r="E124" s="110"/>
      <c r="F124" s="110"/>
      <c r="G124" s="110"/>
      <c r="H124" s="110"/>
      <c r="I124" s="110"/>
      <c r="J124" s="110"/>
      <c r="K124" s="110"/>
      <c r="L124" s="110"/>
      <c r="M124" s="110"/>
      <c r="N124" s="110"/>
      <c r="O124" s="110"/>
    </row>
    <row r="125" spans="1:15" ht="15">
      <c r="A125" s="66"/>
      <c r="B125" s="66"/>
      <c r="C125" s="110"/>
      <c r="D125" s="110"/>
      <c r="E125" s="110"/>
      <c r="F125" s="110"/>
      <c r="G125" s="110"/>
      <c r="H125" s="110"/>
      <c r="I125" s="110"/>
      <c r="J125" s="110"/>
      <c r="K125" s="110"/>
      <c r="L125" s="110"/>
      <c r="M125" s="110"/>
      <c r="N125" s="110"/>
      <c r="O125" s="110"/>
    </row>
    <row r="126" spans="1:15" ht="19.5" customHeight="1">
      <c r="A126" s="66"/>
      <c r="B126" s="66"/>
      <c r="C126" s="110"/>
      <c r="D126" s="110"/>
      <c r="E126" s="110"/>
      <c r="F126" s="110"/>
      <c r="G126" s="110"/>
      <c r="H126" s="110"/>
      <c r="I126" s="110"/>
      <c r="J126" s="110"/>
      <c r="K126" s="110"/>
      <c r="L126" s="110"/>
      <c r="M126" s="110"/>
      <c r="N126" s="110"/>
      <c r="O126" s="110"/>
    </row>
    <row r="127" spans="1:15" ht="15">
      <c r="A127" s="66"/>
      <c r="B127" s="66"/>
      <c r="C127" s="110"/>
      <c r="D127" s="110"/>
      <c r="E127" s="110"/>
      <c r="F127" s="110"/>
      <c r="G127" s="110"/>
      <c r="H127" s="110"/>
      <c r="I127" s="110"/>
      <c r="J127" s="110"/>
      <c r="K127" s="110"/>
      <c r="L127" s="110"/>
      <c r="M127" s="110"/>
      <c r="N127" s="110"/>
      <c r="O127" s="110"/>
    </row>
    <row r="128" spans="1:15" ht="15">
      <c r="A128" s="66"/>
      <c r="B128" s="66"/>
      <c r="C128" s="110"/>
      <c r="D128" s="110"/>
      <c r="E128" s="110"/>
      <c r="F128" s="110"/>
      <c r="G128" s="110"/>
      <c r="H128" s="110"/>
      <c r="I128" s="110"/>
      <c r="J128" s="110"/>
      <c r="K128" s="110"/>
      <c r="L128" s="110"/>
      <c r="M128" s="110"/>
      <c r="N128" s="110"/>
      <c r="O128" s="110"/>
    </row>
    <row r="129" spans="1:15" ht="15">
      <c r="A129" s="66"/>
      <c r="B129" s="66"/>
      <c r="C129" s="110"/>
      <c r="D129" s="110"/>
      <c r="E129" s="110"/>
      <c r="F129" s="110"/>
      <c r="G129" s="110"/>
      <c r="H129" s="110"/>
      <c r="I129" s="110"/>
      <c r="J129" s="110"/>
      <c r="K129" s="110"/>
      <c r="L129" s="110"/>
      <c r="M129" s="110"/>
      <c r="N129" s="110"/>
      <c r="O129" s="110"/>
    </row>
    <row r="130" spans="1:15" ht="15">
      <c r="A130" s="66"/>
      <c r="B130" s="66"/>
      <c r="C130" s="110"/>
      <c r="D130" s="110"/>
      <c r="E130" s="110"/>
      <c r="F130" s="110"/>
      <c r="G130" s="110"/>
      <c r="H130" s="110"/>
      <c r="I130" s="110"/>
      <c r="J130" s="110"/>
      <c r="K130" s="110"/>
      <c r="L130" s="110"/>
      <c r="M130" s="110"/>
      <c r="N130" s="110"/>
      <c r="O130" s="110"/>
    </row>
    <row r="131" spans="1:15" ht="15">
      <c r="A131" s="66"/>
      <c r="B131" s="66"/>
      <c r="C131" s="110"/>
      <c r="D131" s="110"/>
      <c r="E131" s="110"/>
      <c r="F131" s="110"/>
      <c r="G131" s="110"/>
      <c r="H131" s="110"/>
      <c r="I131" s="110"/>
      <c r="J131" s="110"/>
      <c r="K131" s="110"/>
      <c r="L131" s="110"/>
      <c r="M131" s="110"/>
      <c r="N131" s="110"/>
      <c r="O131" s="110"/>
    </row>
    <row r="132" spans="1:15" ht="15">
      <c r="A132" s="66"/>
      <c r="B132" s="66"/>
      <c r="C132" s="110"/>
      <c r="D132" s="110"/>
      <c r="E132" s="110"/>
      <c r="F132" s="110"/>
      <c r="G132" s="110"/>
      <c r="H132" s="110"/>
      <c r="I132" s="110"/>
      <c r="J132" s="110"/>
      <c r="K132" s="110"/>
      <c r="L132" s="110"/>
      <c r="M132" s="110"/>
      <c r="N132" s="110"/>
      <c r="O132" s="110"/>
    </row>
    <row r="133" spans="1:15" ht="15">
      <c r="A133" s="66"/>
      <c r="B133" s="66"/>
      <c r="C133" s="110"/>
      <c r="D133" s="110"/>
      <c r="E133" s="110"/>
      <c r="F133" s="110"/>
      <c r="G133" s="110"/>
      <c r="H133" s="110"/>
      <c r="I133" s="110"/>
      <c r="J133" s="110"/>
      <c r="K133" s="110"/>
      <c r="L133" s="110"/>
      <c r="M133" s="110"/>
      <c r="N133" s="110"/>
      <c r="O133" s="110"/>
    </row>
    <row r="134" spans="1:15" ht="15">
      <c r="A134" s="66"/>
      <c r="B134" s="66"/>
      <c r="C134" s="110"/>
      <c r="D134" s="110"/>
      <c r="E134" s="110"/>
      <c r="F134" s="110"/>
      <c r="G134" s="110"/>
      <c r="H134" s="110"/>
      <c r="I134" s="110"/>
      <c r="J134" s="110"/>
      <c r="K134" s="110"/>
      <c r="L134" s="110"/>
      <c r="M134" s="110"/>
      <c r="N134" s="110"/>
      <c r="O134" s="110"/>
    </row>
    <row r="135" spans="1:15" ht="15">
      <c r="A135" s="66"/>
      <c r="B135" s="66"/>
      <c r="C135" s="110"/>
      <c r="D135" s="110"/>
      <c r="E135" s="110"/>
      <c r="F135" s="110"/>
      <c r="G135" s="110"/>
      <c r="H135" s="110"/>
      <c r="I135" s="110"/>
      <c r="J135" s="110"/>
      <c r="K135" s="110"/>
      <c r="L135" s="110"/>
      <c r="M135" s="110"/>
      <c r="N135" s="110"/>
      <c r="O135" s="110"/>
    </row>
    <row r="136" spans="1:15" ht="38.25" customHeight="1">
      <c r="A136" s="66"/>
      <c r="B136" s="66"/>
      <c r="C136" s="110"/>
      <c r="D136" s="110"/>
      <c r="E136" s="110"/>
      <c r="F136" s="110"/>
      <c r="G136" s="110"/>
      <c r="H136" s="110"/>
      <c r="I136" s="110"/>
      <c r="J136" s="110"/>
      <c r="K136" s="110"/>
      <c r="L136" s="110"/>
      <c r="M136" s="110"/>
      <c r="N136" s="110"/>
      <c r="O136" s="110"/>
    </row>
    <row r="137" spans="1:15" ht="15.75" customHeight="1">
      <c r="A137" s="66"/>
      <c r="B137" s="66"/>
      <c r="C137" s="68"/>
      <c r="D137" s="68"/>
      <c r="E137" s="68"/>
      <c r="F137" s="68"/>
      <c r="G137" s="68"/>
      <c r="H137" s="68"/>
      <c r="I137" s="68"/>
      <c r="J137" s="68"/>
      <c r="K137" s="68"/>
      <c r="L137" s="68"/>
      <c r="M137" s="68"/>
      <c r="N137" s="68"/>
      <c r="O137" s="78"/>
    </row>
    <row r="138" spans="1:13" ht="15.75">
      <c r="A138" s="66"/>
      <c r="B138" s="66"/>
      <c r="C138" s="67" t="s">
        <v>155</v>
      </c>
      <c r="D138" s="67"/>
      <c r="E138" s="67"/>
      <c r="F138" s="67"/>
      <c r="G138" s="67"/>
      <c r="H138" s="67"/>
      <c r="I138" s="67"/>
      <c r="J138" s="67"/>
      <c r="K138" s="67"/>
      <c r="L138" s="67"/>
      <c r="M138" s="67"/>
    </row>
    <row r="139" spans="1:12" ht="15">
      <c r="A139" s="50"/>
      <c r="B139" s="51"/>
      <c r="C139" s="51"/>
      <c r="D139" s="51"/>
      <c r="E139" s="51"/>
      <c r="F139" s="51"/>
      <c r="G139" s="51"/>
      <c r="H139" s="51"/>
      <c r="I139" s="51"/>
      <c r="J139" s="51"/>
      <c r="K139" s="51"/>
      <c r="L139" s="51"/>
    </row>
    <row r="140" spans="1:15" s="96" customFormat="1" ht="15">
      <c r="A140" s="100"/>
      <c r="B140" s="100"/>
      <c r="O140" s="101"/>
    </row>
    <row r="141" spans="1:15" s="96" customFormat="1" ht="15">
      <c r="A141" s="102"/>
      <c r="B141" s="52" t="s">
        <v>120</v>
      </c>
      <c r="C141" s="96" t="s">
        <v>146</v>
      </c>
      <c r="M141" s="96" t="s">
        <v>147</v>
      </c>
      <c r="O141" s="101"/>
    </row>
    <row r="142" spans="1:15" s="96" customFormat="1" ht="15">
      <c r="A142" s="103"/>
      <c r="C142" s="97"/>
      <c r="L142" s="96" t="s">
        <v>148</v>
      </c>
      <c r="M142" s="97"/>
      <c r="N142" s="97"/>
      <c r="O142" s="101"/>
    </row>
    <row r="143" spans="1:15" s="96" customFormat="1" ht="15">
      <c r="A143" s="103"/>
      <c r="C143" s="104"/>
      <c r="O143" s="101"/>
    </row>
  </sheetData>
  <sheetProtection password="8999" sheet="1"/>
  <autoFilter ref="A1:K114"/>
  <mergeCells count="17">
    <mergeCell ref="A72:A73"/>
    <mergeCell ref="A4:A11"/>
    <mergeCell ref="A25:A29"/>
    <mergeCell ref="A35:A39"/>
    <mergeCell ref="A40:A48"/>
    <mergeCell ref="A49:A52"/>
    <mergeCell ref="A56:A57"/>
    <mergeCell ref="C124:O136"/>
    <mergeCell ref="C116:O119"/>
    <mergeCell ref="A13:A18"/>
    <mergeCell ref="A108:A113"/>
    <mergeCell ref="A75:A77"/>
    <mergeCell ref="A85:A88"/>
    <mergeCell ref="A93:A95"/>
    <mergeCell ref="A96:A97"/>
    <mergeCell ref="A98:A106"/>
    <mergeCell ref="A58:A62"/>
  </mergeCells>
  <printOptions/>
  <pageMargins left="0.2362204724409449" right="0.2362204724409449" top="0.37" bottom="0.41" header="0.15748031496062992" footer="0.15748031496062992"/>
  <pageSetup fitToHeight="0" fitToWidth="1" horizontalDpi="600" verticalDpi="600" orientation="landscape" paperSize="9" scale="96" r:id="rId1"/>
  <headerFooter>
    <oddHeader>&amp;CTehnička specifikacija za JN OP 1/2015 Sanitetski Materijal</oddHeader>
    <oddFooter>&amp;R&amp;P/&amp;N</oddFooter>
  </headerFooter>
</worksheet>
</file>

<file path=xl/worksheets/sheet3.xml><?xml version="1.0" encoding="utf-8"?>
<worksheet xmlns="http://schemas.openxmlformats.org/spreadsheetml/2006/main" xmlns:r="http://schemas.openxmlformats.org/officeDocument/2006/relationships">
  <dimension ref="D9:E17"/>
  <sheetViews>
    <sheetView zoomScalePageLayoutView="0" workbookViewId="0" topLeftCell="A1">
      <selection activeCell="E9" sqref="E9:E17"/>
    </sheetView>
  </sheetViews>
  <sheetFormatPr defaultColWidth="9.140625" defaultRowHeight="15"/>
  <sheetData>
    <row r="9" spans="4:5" ht="15">
      <c r="D9" s="7">
        <v>3904.5599999999995</v>
      </c>
      <c r="E9">
        <f>D9/2</f>
        <v>1952.2799999999997</v>
      </c>
    </row>
    <row r="10" spans="4:5" ht="15">
      <c r="D10" s="7">
        <v>4337.28</v>
      </c>
      <c r="E10">
        <f aca="true" t="shared" si="0" ref="E10:E17">D10/2</f>
        <v>2168.64</v>
      </c>
    </row>
    <row r="11" spans="4:5" ht="15">
      <c r="D11" s="7">
        <v>4658.4</v>
      </c>
      <c r="E11">
        <f t="shared" si="0"/>
        <v>2329.2</v>
      </c>
    </row>
    <row r="12" spans="4:5" ht="15">
      <c r="D12" s="7">
        <v>5042.16</v>
      </c>
      <c r="E12">
        <f t="shared" si="0"/>
        <v>2521.08</v>
      </c>
    </row>
    <row r="13" spans="4:5" ht="15">
      <c r="D13" s="7">
        <v>5498.64</v>
      </c>
      <c r="E13">
        <f t="shared" si="0"/>
        <v>2749.32</v>
      </c>
    </row>
    <row r="14" spans="4:5" ht="15">
      <c r="D14" s="7">
        <v>30251.52</v>
      </c>
      <c r="E14">
        <f t="shared" si="0"/>
        <v>15125.76</v>
      </c>
    </row>
    <row r="15" spans="4:5" ht="15">
      <c r="D15" s="7">
        <v>17052.48</v>
      </c>
      <c r="E15">
        <f t="shared" si="0"/>
        <v>8526.24</v>
      </c>
    </row>
    <row r="16" spans="4:5" ht="15">
      <c r="D16" s="7">
        <v>18905.76</v>
      </c>
      <c r="E16">
        <f t="shared" si="0"/>
        <v>9452.88</v>
      </c>
    </row>
    <row r="17" spans="4:5" ht="15">
      <c r="D17" s="7">
        <v>20165.76</v>
      </c>
      <c r="E17">
        <f t="shared" si="0"/>
        <v>10082.88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dzindjija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Andjelka</dc:creator>
  <cp:keywords/>
  <dc:description/>
  <cp:lastModifiedBy>dell</cp:lastModifiedBy>
  <cp:lastPrinted>2015-02-23T06:34:01Z</cp:lastPrinted>
  <dcterms:created xsi:type="dcterms:W3CDTF">2015-02-10T06:52:24Z</dcterms:created>
  <dcterms:modified xsi:type="dcterms:W3CDTF">2015-03-06T06:49:25Z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